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10" windowWidth="16155" windowHeight="8415"/>
  </bookViews>
  <sheets>
    <sheet name="北京" sheetId="1" r:id="rId1"/>
    <sheet name="天津" sheetId="2" r:id="rId2"/>
    <sheet name="河北" sheetId="3" r:id="rId3"/>
    <sheet name="山西" sheetId="4" r:id="rId4"/>
    <sheet name="内蒙古" sheetId="6" r:id="rId5"/>
    <sheet name="辽宁" sheetId="7" r:id="rId6"/>
    <sheet name="吉林" sheetId="8" r:id="rId7"/>
    <sheet name="黑龙江" sheetId="9" r:id="rId8"/>
    <sheet name="上海" sheetId="10" r:id="rId9"/>
    <sheet name="江苏" sheetId="11" r:id="rId10"/>
    <sheet name="浙江" sheetId="12" r:id="rId11"/>
    <sheet name="安徽" sheetId="13" r:id="rId12"/>
    <sheet name="福建" sheetId="14" r:id="rId13"/>
    <sheet name="江西" sheetId="15" r:id="rId14"/>
    <sheet name="山东" sheetId="16" r:id="rId15"/>
    <sheet name="河南" sheetId="17" r:id="rId16"/>
    <sheet name="湖北" sheetId="18" r:id="rId17"/>
    <sheet name="湖南" sheetId="19" r:id="rId18"/>
    <sheet name="广东" sheetId="20" r:id="rId19"/>
    <sheet name="广西" sheetId="21" r:id="rId20"/>
    <sheet name="海南" sheetId="22" r:id="rId21"/>
    <sheet name="重庆" sheetId="23" r:id="rId22"/>
    <sheet name="四川" sheetId="24" r:id="rId23"/>
    <sheet name="贵州" sheetId="25" r:id="rId24"/>
    <sheet name="云南" sheetId="26" r:id="rId25"/>
    <sheet name="陕西" sheetId="27" r:id="rId26"/>
    <sheet name="甘肃" sheetId="28" r:id="rId27"/>
    <sheet name="青海" sheetId="29" r:id="rId28"/>
    <sheet name="宁夏" sheetId="30" r:id="rId29"/>
    <sheet name="新疆" sheetId="31" r:id="rId30"/>
  </sheets>
  <calcPr calcId="145621"/>
</workbook>
</file>

<file path=xl/calcChain.xml><?xml version="1.0" encoding="utf-8"?>
<calcChain xmlns="http://schemas.openxmlformats.org/spreadsheetml/2006/main">
  <c r="F27" i="7" l="1"/>
  <c r="E27" i="7"/>
  <c r="D27" i="7"/>
  <c r="F19" i="7"/>
  <c r="E19" i="7"/>
  <c r="D19" i="7"/>
  <c r="F32" i="22" l="1"/>
  <c r="E32" i="22"/>
  <c r="D32" i="22"/>
  <c r="C32" i="22"/>
  <c r="F19" i="31" l="1"/>
  <c r="E19" i="31"/>
  <c r="D19" i="31"/>
  <c r="C19" i="31"/>
  <c r="F16" i="31"/>
  <c r="E16" i="31"/>
  <c r="D16" i="31"/>
  <c r="C16" i="31"/>
  <c r="F8" i="31"/>
  <c r="E8" i="31"/>
  <c r="D8" i="31"/>
  <c r="C8" i="31"/>
  <c r="F36" i="27"/>
  <c r="E36" i="27"/>
  <c r="D36" i="27"/>
  <c r="C36" i="27"/>
  <c r="F28" i="27"/>
  <c r="E28" i="27"/>
  <c r="D28" i="27"/>
  <c r="C28" i="27"/>
  <c r="F12" i="27"/>
  <c r="E12" i="27"/>
  <c r="D12" i="27"/>
  <c r="C12" i="27"/>
  <c r="F9" i="27"/>
  <c r="E9" i="27"/>
  <c r="D9" i="27"/>
  <c r="C9" i="27"/>
  <c r="F8" i="18"/>
  <c r="E8" i="18"/>
  <c r="D8" i="18"/>
  <c r="C8" i="18"/>
  <c r="E63" i="21"/>
  <c r="D63" i="21"/>
  <c r="C63" i="21"/>
  <c r="E49" i="21"/>
  <c r="D49" i="21"/>
  <c r="C49" i="21"/>
  <c r="E10" i="21"/>
  <c r="D10" i="21"/>
  <c r="C10" i="21"/>
  <c r="E7" i="21"/>
  <c r="D7" i="21"/>
  <c r="C7" i="21"/>
  <c r="E73" i="17" l="1"/>
  <c r="D73" i="17"/>
  <c r="C73" i="17"/>
  <c r="E60" i="17"/>
  <c r="D60" i="17"/>
  <c r="C60" i="17"/>
  <c r="E21" i="17"/>
  <c r="D21" i="17"/>
  <c r="C21" i="17"/>
  <c r="E17" i="17"/>
  <c r="D17" i="17"/>
  <c r="C17" i="17"/>
  <c r="E8" i="17"/>
  <c r="D8" i="17"/>
  <c r="C8" i="17"/>
  <c r="E5" i="17"/>
  <c r="D5" i="17"/>
  <c r="C5" i="17"/>
  <c r="E41" i="16"/>
  <c r="D41" i="16"/>
  <c r="C41" i="16"/>
  <c r="E31" i="16"/>
  <c r="D31" i="16"/>
  <c r="C31" i="16"/>
  <c r="E8" i="16"/>
  <c r="D8" i="16"/>
  <c r="C8" i="16"/>
  <c r="E5" i="16"/>
  <c r="D5" i="16"/>
  <c r="C5" i="16"/>
  <c r="E38" i="15"/>
  <c r="D38" i="15"/>
  <c r="C38" i="15"/>
  <c r="E30" i="15"/>
  <c r="D30" i="15"/>
  <c r="C30" i="15"/>
  <c r="E10" i="15"/>
  <c r="D10" i="15"/>
  <c r="C10" i="15"/>
  <c r="E7" i="15"/>
  <c r="D7" i="15"/>
  <c r="C7" i="15"/>
  <c r="E58" i="13"/>
  <c r="D58" i="13"/>
  <c r="C58" i="13"/>
  <c r="E45" i="13"/>
  <c r="D45" i="13"/>
  <c r="C45" i="13"/>
  <c r="F5" i="13"/>
  <c r="E5" i="13"/>
  <c r="D5" i="13"/>
  <c r="C5" i="13"/>
  <c r="E66" i="4"/>
  <c r="D66" i="4"/>
  <c r="C66" i="4"/>
  <c r="E52" i="4"/>
  <c r="D52" i="4"/>
  <c r="C52" i="4"/>
  <c r="E21" i="4"/>
  <c r="D21" i="4"/>
  <c r="C21" i="4"/>
  <c r="F5" i="4"/>
  <c r="E5" i="4"/>
  <c r="D5" i="4"/>
  <c r="C5" i="4"/>
  <c r="F8" i="3"/>
  <c r="F5" i="3"/>
  <c r="E30" i="3"/>
  <c r="D30" i="3"/>
  <c r="C30" i="3"/>
  <c r="F30" i="3" s="1"/>
  <c r="E20" i="3"/>
  <c r="D20" i="3"/>
  <c r="C20" i="3"/>
  <c r="E8" i="3"/>
  <c r="D8" i="3"/>
  <c r="C8" i="3"/>
  <c r="E5" i="3"/>
  <c r="D5" i="3"/>
  <c r="F30" i="30" l="1"/>
  <c r="E30" i="30"/>
  <c r="D30" i="30"/>
  <c r="C30" i="30"/>
  <c r="F23" i="30"/>
  <c r="E23" i="30"/>
  <c r="D23" i="30"/>
  <c r="C23" i="30"/>
  <c r="F5" i="30"/>
  <c r="E5" i="30"/>
  <c r="D5" i="30"/>
  <c r="C5" i="30"/>
  <c r="F30" i="29"/>
  <c r="E30" i="29"/>
  <c r="D30" i="29"/>
  <c r="C30" i="29"/>
  <c r="F22" i="29"/>
  <c r="E22" i="29"/>
  <c r="D22" i="29"/>
  <c r="C22" i="29"/>
  <c r="F67" i="28"/>
  <c r="E67" i="28"/>
  <c r="D67" i="28"/>
  <c r="C67" i="28"/>
  <c r="F57" i="28"/>
  <c r="E57" i="28"/>
  <c r="D57" i="28"/>
  <c r="C57" i="28"/>
  <c r="F16" i="28"/>
  <c r="E16" i="28"/>
  <c r="D16" i="28"/>
  <c r="C16" i="28"/>
  <c r="F12" i="28"/>
  <c r="E12" i="28"/>
  <c r="D12" i="28"/>
  <c r="C12" i="28"/>
  <c r="F44" i="26"/>
  <c r="E44" i="26"/>
  <c r="D44" i="26"/>
  <c r="C44" i="26"/>
  <c r="F36" i="26"/>
  <c r="E36" i="26"/>
  <c r="D36" i="26"/>
  <c r="C36" i="26"/>
  <c r="F9" i="26"/>
  <c r="E9" i="26"/>
  <c r="D9" i="26"/>
  <c r="C9" i="26"/>
  <c r="F6" i="26"/>
  <c r="E6" i="26"/>
  <c r="D6" i="26"/>
  <c r="C6" i="26"/>
  <c r="F72" i="25"/>
  <c r="E72" i="25"/>
  <c r="D72" i="25"/>
  <c r="C72" i="25"/>
  <c r="F57" i="25"/>
  <c r="E57" i="25"/>
  <c r="D57" i="25"/>
  <c r="C57" i="25"/>
  <c r="F12" i="25"/>
  <c r="E12" i="25"/>
  <c r="D12" i="25"/>
  <c r="C12" i="25"/>
  <c r="F9" i="25"/>
  <c r="E9" i="25"/>
  <c r="D9" i="25"/>
  <c r="C9" i="25"/>
  <c r="F62" i="24"/>
  <c r="E62" i="24"/>
  <c r="D62" i="24"/>
  <c r="C62" i="24"/>
  <c r="F48" i="24"/>
  <c r="E48" i="24"/>
  <c r="D48" i="24"/>
  <c r="C48" i="24"/>
  <c r="F9" i="24"/>
  <c r="E9" i="24"/>
  <c r="D9" i="24"/>
  <c r="C9" i="24"/>
  <c r="F6" i="24"/>
  <c r="E6" i="24"/>
  <c r="D6" i="24"/>
  <c r="C6" i="24"/>
  <c r="E46" i="20"/>
  <c r="D46" i="20"/>
  <c r="C46" i="20"/>
  <c r="E36" i="20"/>
  <c r="D36" i="20"/>
  <c r="C36" i="20"/>
  <c r="E32" i="19"/>
  <c r="D32" i="19"/>
  <c r="C32" i="19"/>
  <c r="E24" i="19"/>
  <c r="D24" i="19"/>
  <c r="C24" i="19"/>
  <c r="F11" i="19"/>
  <c r="E11" i="19"/>
  <c r="D11" i="19"/>
  <c r="C11" i="19"/>
  <c r="E8" i="19"/>
  <c r="D8" i="19"/>
  <c r="C8" i="19"/>
  <c r="E49" i="14"/>
  <c r="D49" i="14"/>
  <c r="C49" i="14"/>
  <c r="E39" i="14"/>
  <c r="D39" i="14"/>
  <c r="C39" i="14"/>
  <c r="C8" i="14"/>
  <c r="C5" i="14"/>
  <c r="E28" i="12"/>
  <c r="D28" i="12"/>
  <c r="C28" i="12"/>
  <c r="E11" i="10"/>
  <c r="D11" i="10"/>
  <c r="C11" i="10"/>
  <c r="F15" i="2"/>
  <c r="F8" i="1"/>
  <c r="E28" i="9"/>
  <c r="D28" i="9"/>
  <c r="C28" i="9"/>
  <c r="E22" i="9"/>
  <c r="D22" i="9"/>
  <c r="C22" i="9"/>
  <c r="E33" i="8"/>
  <c r="D33" i="8"/>
  <c r="C33" i="8"/>
  <c r="E25" i="8"/>
  <c r="D25" i="8"/>
  <c r="C25" i="8"/>
  <c r="E20" i="6"/>
  <c r="D20" i="6"/>
  <c r="C20" i="6"/>
  <c r="E15" i="6"/>
  <c r="D15" i="6"/>
  <c r="C15" i="6"/>
  <c r="E5" i="6"/>
  <c r="D5" i="6"/>
  <c r="C5" i="6"/>
  <c r="E22" i="2"/>
  <c r="D22" i="2"/>
  <c r="E15" i="2"/>
  <c r="D15" i="2"/>
  <c r="C22" i="2"/>
  <c r="C15" i="2"/>
  <c r="C6" i="1"/>
</calcChain>
</file>

<file path=xl/sharedStrings.xml><?xml version="1.0" encoding="utf-8"?>
<sst xmlns="http://schemas.openxmlformats.org/spreadsheetml/2006/main" count="1505" uniqueCount="154">
  <si>
    <t>批次</t>
  </si>
  <si>
    <t>批次</t>
    <phoneticPr fontId="1" type="noConversion"/>
  </si>
  <si>
    <t>专业</t>
  </si>
  <si>
    <t>专业</t>
    <phoneticPr fontId="1" type="noConversion"/>
  </si>
  <si>
    <t>录取人数</t>
  </si>
  <si>
    <t>录取人数</t>
    <phoneticPr fontId="1" type="noConversion"/>
  </si>
  <si>
    <t>最高分</t>
  </si>
  <si>
    <t>最高分</t>
    <phoneticPr fontId="1" type="noConversion"/>
  </si>
  <si>
    <t>最低分</t>
  </si>
  <si>
    <t>最低分</t>
    <phoneticPr fontId="1" type="noConversion"/>
  </si>
  <si>
    <t>平均分</t>
  </si>
  <si>
    <t>平均分</t>
    <phoneticPr fontId="1" type="noConversion"/>
  </si>
  <si>
    <t>通信工程</t>
  </si>
  <si>
    <t>信息安全</t>
  </si>
  <si>
    <t>软件工程</t>
  </si>
  <si>
    <t>电子信息工程</t>
  </si>
  <si>
    <t>合计</t>
  </si>
  <si>
    <t>工商管理</t>
  </si>
  <si>
    <t>国际经济与贸易</t>
  </si>
  <si>
    <t>经济学</t>
  </si>
  <si>
    <t>本二理科</t>
    <phoneticPr fontId="1" type="noConversion"/>
  </si>
  <si>
    <t>本二文科</t>
    <phoneticPr fontId="1" type="noConversion"/>
  </si>
  <si>
    <t>合计</t>
    <phoneticPr fontId="1" type="noConversion"/>
  </si>
  <si>
    <t>合计</t>
    <phoneticPr fontId="1" type="noConversion"/>
  </si>
  <si>
    <t>本一理科</t>
  </si>
  <si>
    <t>计算机科学与技术</t>
  </si>
  <si>
    <t>光电信息科学与工程</t>
  </si>
  <si>
    <t>电子科学与技术</t>
  </si>
  <si>
    <t>信息管理与信息系统</t>
  </si>
  <si>
    <t>测控技术与仪器</t>
  </si>
  <si>
    <t>材料物理</t>
  </si>
  <si>
    <t>经济统计学</t>
  </si>
  <si>
    <t>教育技术学</t>
  </si>
  <si>
    <t>网络工程</t>
  </si>
  <si>
    <t>微电子科学与工程</t>
  </si>
  <si>
    <t>本一文科</t>
  </si>
  <si>
    <t>翻译</t>
  </si>
  <si>
    <t>公共事业管理</t>
  </si>
  <si>
    <t>广告学</t>
  </si>
  <si>
    <t>英语</t>
  </si>
  <si>
    <t>自动化</t>
  </si>
  <si>
    <t>财务管理</t>
  </si>
  <si>
    <t>合计</t>
    <phoneticPr fontId="4" type="noConversion"/>
  </si>
  <si>
    <t>艺术类</t>
  </si>
  <si>
    <t>数字媒体艺术</t>
  </si>
  <si>
    <t>动画</t>
  </si>
  <si>
    <t>贫困专项理科</t>
  </si>
  <si>
    <t>应用统计学</t>
  </si>
  <si>
    <t>物流管理</t>
  </si>
  <si>
    <t>物联网工程</t>
  </si>
  <si>
    <t>电气工程及其自动化</t>
  </si>
  <si>
    <t>电信工程及管理</t>
  </si>
  <si>
    <t>应用物理学</t>
  </si>
  <si>
    <t>软件工程(与NIIT合作嵌入式培养)</t>
  </si>
  <si>
    <t>行政管理</t>
  </si>
  <si>
    <t>日语</t>
  </si>
  <si>
    <t>市场营销</t>
  </si>
  <si>
    <t>数字媒体技术</t>
  </si>
  <si>
    <t>生物医学工程</t>
  </si>
  <si>
    <t>测绘工程</t>
  </si>
  <si>
    <t>软件工程(嵌入式培养)</t>
  </si>
  <si>
    <t>信息与计算科学</t>
  </si>
  <si>
    <t>广播电视工程</t>
  </si>
  <si>
    <t>电磁场与无线技术</t>
  </si>
  <si>
    <t>智能电网信息工程</t>
  </si>
  <si>
    <t>高分子材料与工程</t>
  </si>
  <si>
    <t>地理信息科学</t>
  </si>
  <si>
    <t>电子商务</t>
  </si>
  <si>
    <t>人文地理与城乡规划</t>
  </si>
  <si>
    <t>人力资源管理</t>
  </si>
  <si>
    <t>劳动与社会保障</t>
  </si>
  <si>
    <t>金融工程</t>
  </si>
  <si>
    <t>材料化学</t>
  </si>
  <si>
    <t>社会工作</t>
  </si>
  <si>
    <t>本科</t>
    <phoneticPr fontId="4" type="noConversion"/>
  </si>
  <si>
    <t>贫困专项文科</t>
  </si>
  <si>
    <t>艺术类（文）</t>
    <phoneticPr fontId="1" type="noConversion"/>
  </si>
  <si>
    <t>艺术类（理）</t>
    <phoneticPr fontId="1" type="noConversion"/>
  </si>
  <si>
    <t>艺术类（理）</t>
    <phoneticPr fontId="1" type="noConversion"/>
  </si>
  <si>
    <t>艺术类（文）</t>
    <phoneticPr fontId="1" type="noConversion"/>
  </si>
  <si>
    <t>艺术类（理）</t>
    <phoneticPr fontId="1" type="noConversion"/>
  </si>
  <si>
    <t>贫困专项文科</t>
    <phoneticPr fontId="4" type="noConversion"/>
  </si>
  <si>
    <t>贫困专项文科</t>
    <phoneticPr fontId="1" type="noConversion"/>
  </si>
  <si>
    <t>专业</t>
    <phoneticPr fontId="4" type="noConversion"/>
  </si>
  <si>
    <t>本科</t>
    <phoneticPr fontId="1" type="noConversion"/>
  </si>
  <si>
    <t>软件工程（嵌入式培养）</t>
  </si>
  <si>
    <t>软件工程（与NIIT合作嵌入式培养）</t>
  </si>
  <si>
    <t>邮政工程</t>
  </si>
  <si>
    <t>邮政管理</t>
  </si>
  <si>
    <t>智能科学与技术</t>
  </si>
  <si>
    <t>南京邮电大学2018年各专业录取分数统计（北京）</t>
    <phoneticPr fontId="1" type="noConversion"/>
  </si>
  <si>
    <t>南京邮电大学2018年各专业录取分数统计（天津）</t>
    <phoneticPr fontId="4" type="noConversion"/>
  </si>
  <si>
    <t>南京邮电大学2018年各专业录取分数统计（内蒙古）</t>
    <phoneticPr fontId="4" type="noConversion"/>
  </si>
  <si>
    <t>南京邮电大学2018年各专业录取分数统计（吉林）</t>
    <phoneticPr fontId="4" type="noConversion"/>
  </si>
  <si>
    <t>南京邮电大学2018年各专业录取分数统计（黑龙江）</t>
    <phoneticPr fontId="4" type="noConversion"/>
  </si>
  <si>
    <t>南京邮电大学2018年各专业录取分数统计（上海）</t>
    <phoneticPr fontId="4" type="noConversion"/>
  </si>
  <si>
    <t>南京邮电大学2018年各专业录取分数统计（浙江）</t>
    <phoneticPr fontId="4" type="noConversion"/>
  </si>
  <si>
    <t>南京邮电大学2018年各专业录取分数统计（福建）</t>
    <phoneticPr fontId="4" type="noConversion"/>
  </si>
  <si>
    <t>南京邮电大学2018年各专业录取分数统计（湖南）</t>
    <phoneticPr fontId="4" type="noConversion"/>
  </si>
  <si>
    <t>南京邮电大学2018年各专业录取分数统计（广东）</t>
    <phoneticPr fontId="4" type="noConversion"/>
  </si>
  <si>
    <t>南京邮电大学2018年各专业录取分数统计（海南）</t>
    <phoneticPr fontId="4" type="noConversion"/>
  </si>
  <si>
    <t>南京邮电大学2018年各专业录取分数统计（重庆）</t>
    <phoneticPr fontId="4" type="noConversion"/>
  </si>
  <si>
    <t>南京邮电大学2018年各专业录取分数统计（四川）</t>
    <phoneticPr fontId="4" type="noConversion"/>
  </si>
  <si>
    <t>南京邮电大学2018年各专业录取分数统计（贵州）</t>
    <phoneticPr fontId="4" type="noConversion"/>
  </si>
  <si>
    <t>南京邮电大学2018年各专业录取分数统计（云南）</t>
    <phoneticPr fontId="8" type="noConversion"/>
  </si>
  <si>
    <t>南京邮电大学2018年各专业录取分数统计（甘肃）</t>
    <phoneticPr fontId="4" type="noConversion"/>
  </si>
  <si>
    <t>南京邮电大学2018年各专业录取分数统计（青海）</t>
    <phoneticPr fontId="4" type="noConversion"/>
  </si>
  <si>
    <t>南京邮电大学2018年各专业录取分数统计（宁夏）</t>
    <phoneticPr fontId="4" type="noConversion"/>
  </si>
  <si>
    <t>南京邮电大学2018年各专业录取分数统计（河北）</t>
    <phoneticPr fontId="4" type="noConversion"/>
  </si>
  <si>
    <t>本一理科A</t>
    <phoneticPr fontId="1" type="noConversion"/>
  </si>
  <si>
    <t>合计</t>
    <phoneticPr fontId="1" type="noConversion"/>
  </si>
  <si>
    <t>合计</t>
    <phoneticPr fontId="1" type="noConversion"/>
  </si>
  <si>
    <t>本一理科B</t>
    <phoneticPr fontId="1" type="noConversion"/>
  </si>
  <si>
    <t>本一文科B</t>
    <phoneticPr fontId="1" type="noConversion"/>
  </si>
  <si>
    <t>南京邮电大学2018年各专业录取分数统计（山西）</t>
    <phoneticPr fontId="4" type="noConversion"/>
  </si>
  <si>
    <t>南京邮电大学2018年各专业录取分数统计（辽宁）</t>
    <phoneticPr fontId="4" type="noConversion"/>
  </si>
  <si>
    <t>南京邮电大学2018年各专业录取分数统计（安徽）</t>
    <phoneticPr fontId="4" type="noConversion"/>
  </si>
  <si>
    <t>南京邮电大学2018年各专业录取分数统计（江西）</t>
    <phoneticPr fontId="4" type="noConversion"/>
  </si>
  <si>
    <t>南京邮电大学2018年各专业录取分数统计（山东）</t>
    <phoneticPr fontId="4" type="noConversion"/>
  </si>
  <si>
    <t>南京邮电大学2018年各专业录取分数统计（河南）</t>
    <phoneticPr fontId="4" type="noConversion"/>
  </si>
  <si>
    <t>劳动与社会保障</t>
    <phoneticPr fontId="4" type="noConversion"/>
  </si>
  <si>
    <t>行政管理</t>
    <phoneticPr fontId="4" type="noConversion"/>
  </si>
  <si>
    <t>公共事业管理</t>
    <phoneticPr fontId="4" type="noConversion"/>
  </si>
  <si>
    <t>翻译</t>
    <phoneticPr fontId="4" type="noConversion"/>
  </si>
  <si>
    <t>英语</t>
    <phoneticPr fontId="4" type="noConversion"/>
  </si>
  <si>
    <t>社会工作</t>
    <phoneticPr fontId="4" type="noConversion"/>
  </si>
  <si>
    <t>国际经济与贸易</t>
    <phoneticPr fontId="4" type="noConversion"/>
  </si>
  <si>
    <t>经济统计学</t>
    <phoneticPr fontId="4" type="noConversion"/>
  </si>
  <si>
    <t>经济学</t>
    <phoneticPr fontId="4" type="noConversion"/>
  </si>
  <si>
    <t>人力资源管理</t>
    <phoneticPr fontId="4" type="noConversion"/>
  </si>
  <si>
    <t>财务管理</t>
    <phoneticPr fontId="4" type="noConversion"/>
  </si>
  <si>
    <t>市场营销</t>
    <phoneticPr fontId="4" type="noConversion"/>
  </si>
  <si>
    <t>工商管理</t>
    <phoneticPr fontId="4" type="noConversion"/>
  </si>
  <si>
    <t>南京邮电大学2018年各专业录取分数统计（广西）</t>
    <phoneticPr fontId="4" type="noConversion"/>
  </si>
  <si>
    <t>南京邮电大学2018年各专业录取分数统计（湖北）</t>
    <phoneticPr fontId="4" type="noConversion"/>
  </si>
  <si>
    <t>南京邮电大学2018年各专业录取分数统计（陕西）</t>
    <phoneticPr fontId="4" type="noConversion"/>
  </si>
  <si>
    <t>南京邮电大学2018年各专业录取分数统计（新疆）</t>
    <phoneticPr fontId="4" type="noConversion"/>
  </si>
  <si>
    <t>南京邮电大学2018年各专业录取分数统计（江苏）</t>
    <phoneticPr fontId="4" type="noConversion"/>
  </si>
  <si>
    <t>人力资源管理</t>
    <phoneticPr fontId="4" type="noConversion"/>
  </si>
  <si>
    <t>行政管理</t>
    <phoneticPr fontId="4" type="noConversion"/>
  </si>
  <si>
    <t>专业分</t>
    <phoneticPr fontId="4" type="noConversion"/>
  </si>
  <si>
    <t>专业+文化</t>
    <phoneticPr fontId="4" type="noConversion"/>
  </si>
  <si>
    <t>专业分</t>
    <phoneticPr fontId="1" type="noConversion"/>
  </si>
  <si>
    <t>专业分+文化分</t>
    <phoneticPr fontId="1" type="noConversion"/>
  </si>
  <si>
    <t>综合分</t>
    <phoneticPr fontId="1" type="noConversion"/>
  </si>
  <si>
    <t>文化分</t>
    <phoneticPr fontId="1" type="noConversion"/>
  </si>
  <si>
    <t>专业分+文化分</t>
    <phoneticPr fontId="1" type="noConversion"/>
  </si>
  <si>
    <t>本科A批理</t>
    <phoneticPr fontId="1" type="noConversion"/>
  </si>
  <si>
    <t>本科A批文</t>
    <phoneticPr fontId="1" type="noConversion"/>
  </si>
  <si>
    <t>本科理</t>
    <phoneticPr fontId="1" type="noConversion"/>
  </si>
  <si>
    <t>本科文</t>
    <phoneticPr fontId="1" type="noConversion"/>
  </si>
  <si>
    <t>本科理</t>
    <phoneticPr fontId="1" type="noConversion"/>
  </si>
  <si>
    <t>本科理</t>
    <phoneticPr fontId="4" type="noConversion"/>
  </si>
  <si>
    <t>本科文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</si>
</sst>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4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indexed="8"/>
      <name val="Calibri"/>
      <family val="2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0"/>
      <name val="Arial"/>
      <family val="2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Fill="1" applyBorder="1" applyAlignment="1" applyProtection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7" fontId="12" fillId="0" borderId="1" xfId="0" applyNumberFormat="1" applyFont="1" applyFill="1" applyBorder="1" applyAlignment="1" applyProtection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NumberFormat="1">
      <alignment vertical="center"/>
    </xf>
    <xf numFmtId="176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177" fontId="0" fillId="0" borderId="1" xfId="0" applyNumberFormat="1" applyFill="1" applyBorder="1" applyAlignment="1" applyProtection="1">
      <alignment horizontal="center" vertical="center"/>
    </xf>
    <xf numFmtId="177" fontId="0" fillId="0" borderId="0" xfId="0" applyNumberFormat="1" applyAlignment="1">
      <alignment horizontal="center" vertical="center"/>
    </xf>
    <xf numFmtId="0" fontId="12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176" fontId="6" fillId="0" borderId="1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Fill="1" applyBorder="1" applyAlignment="1" applyProtection="1">
      <alignment vertical="center"/>
    </xf>
    <xf numFmtId="177" fontId="12" fillId="0" borderId="1" xfId="0" applyNumberFormat="1" applyFont="1" applyBorder="1" applyAlignment="1">
      <alignment vertical="center"/>
    </xf>
    <xf numFmtId="177" fontId="12" fillId="0" borderId="1" xfId="0" applyNumberFormat="1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Normal="100" workbookViewId="0">
      <selection sqref="A1:F1"/>
    </sheetView>
  </sheetViews>
  <sheetFormatPr defaultRowHeight="13.5"/>
  <cols>
    <col min="1" max="1" width="11.25" style="43" customWidth="1"/>
    <col min="2" max="2" width="29.625" style="43" customWidth="1"/>
    <col min="3" max="3" width="9.375" style="43" customWidth="1"/>
    <col min="4" max="4" width="8.75" style="43" customWidth="1"/>
    <col min="5" max="5" width="8" style="43" customWidth="1"/>
    <col min="6" max="6" width="8.25" style="51" customWidth="1"/>
    <col min="7" max="16384" width="9" style="43"/>
  </cols>
  <sheetData>
    <row r="1" spans="1:6" ht="39.950000000000003" customHeight="1">
      <c r="A1" s="58" t="s">
        <v>90</v>
      </c>
      <c r="B1" s="58"/>
      <c r="C1" s="58"/>
      <c r="D1" s="58"/>
      <c r="E1" s="58"/>
      <c r="F1" s="58"/>
    </row>
    <row r="2" spans="1:6" ht="24.95" customHeight="1">
      <c r="A2" s="44" t="s">
        <v>1</v>
      </c>
      <c r="B2" s="44" t="s">
        <v>3</v>
      </c>
      <c r="C2" s="44" t="s">
        <v>5</v>
      </c>
      <c r="D2" s="44" t="s">
        <v>7</v>
      </c>
      <c r="E2" s="44" t="s">
        <v>9</v>
      </c>
      <c r="F2" s="44" t="s">
        <v>11</v>
      </c>
    </row>
    <row r="3" spans="1:6" ht="24.95" customHeight="1">
      <c r="A3" s="59" t="s">
        <v>20</v>
      </c>
      <c r="B3" s="22" t="s">
        <v>15</v>
      </c>
      <c r="C3" s="24">
        <v>2</v>
      </c>
      <c r="D3" s="24">
        <v>591</v>
      </c>
      <c r="E3" s="24">
        <v>573</v>
      </c>
      <c r="F3" s="45">
        <v>582</v>
      </c>
    </row>
    <row r="4" spans="1:6" ht="24.95" customHeight="1">
      <c r="A4" s="59"/>
      <c r="B4" s="22" t="s">
        <v>12</v>
      </c>
      <c r="C4" s="24">
        <v>2</v>
      </c>
      <c r="D4" s="24">
        <v>591</v>
      </c>
      <c r="E4" s="24">
        <v>572</v>
      </c>
      <c r="F4" s="45">
        <v>581.5</v>
      </c>
    </row>
    <row r="5" spans="1:6" ht="24.95" customHeight="1">
      <c r="A5" s="59"/>
      <c r="B5" s="22" t="s">
        <v>13</v>
      </c>
      <c r="C5" s="24">
        <v>2</v>
      </c>
      <c r="D5" s="24">
        <v>570</v>
      </c>
      <c r="E5" s="24">
        <v>567</v>
      </c>
      <c r="F5" s="45">
        <v>568.5</v>
      </c>
    </row>
    <row r="6" spans="1:6" ht="24.95" customHeight="1">
      <c r="A6" s="59"/>
      <c r="B6" s="19" t="s">
        <v>23</v>
      </c>
      <c r="C6" s="20">
        <f>C3+C4+C5</f>
        <v>6</v>
      </c>
      <c r="D6" s="20">
        <v>591</v>
      </c>
      <c r="E6" s="20">
        <v>567</v>
      </c>
      <c r="F6" s="46">
        <v>577.29999999999995</v>
      </c>
    </row>
    <row r="7" spans="1:6" ht="24.95" customHeight="1">
      <c r="A7" s="59" t="s">
        <v>21</v>
      </c>
      <c r="B7" s="22" t="s">
        <v>18</v>
      </c>
      <c r="C7" s="24">
        <v>2</v>
      </c>
      <c r="D7" s="24">
        <v>579</v>
      </c>
      <c r="E7" s="24">
        <v>565</v>
      </c>
      <c r="F7" s="45">
        <v>572</v>
      </c>
    </row>
    <row r="8" spans="1:6" ht="24.95" customHeight="1">
      <c r="A8" s="59"/>
      <c r="B8" s="19" t="s">
        <v>22</v>
      </c>
      <c r="C8" s="20">
        <v>2</v>
      </c>
      <c r="D8" s="20">
        <v>579</v>
      </c>
      <c r="E8" s="20">
        <v>565</v>
      </c>
      <c r="F8" s="46">
        <f>SUMPRODUCT(C7,F7)/2</f>
        <v>572</v>
      </c>
    </row>
  </sheetData>
  <mergeCells count="3">
    <mergeCell ref="A1:F1"/>
    <mergeCell ref="A3:A6"/>
    <mergeCell ref="A7:A8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selection sqref="A1:F1"/>
    </sheetView>
  </sheetViews>
  <sheetFormatPr defaultRowHeight="13.5"/>
  <cols>
    <col min="1" max="1" width="13.5" customWidth="1"/>
    <col min="2" max="2" width="31.5" customWidth="1"/>
    <col min="3" max="3" width="9.375" style="11" customWidth="1"/>
    <col min="4" max="4" width="8.25" style="11" customWidth="1"/>
    <col min="5" max="5" width="8.375" style="11" customWidth="1"/>
    <col min="6" max="6" width="8.75" style="42" customWidth="1"/>
  </cols>
  <sheetData>
    <row r="1" spans="1:8" ht="39.950000000000003" customHeight="1">
      <c r="A1" s="68" t="s">
        <v>137</v>
      </c>
      <c r="B1" s="68"/>
      <c r="C1" s="68"/>
      <c r="D1" s="68"/>
      <c r="E1" s="68"/>
      <c r="F1" s="68"/>
    </row>
    <row r="2" spans="1:8" ht="24.95" customHeight="1">
      <c r="A2" s="6" t="s">
        <v>0</v>
      </c>
      <c r="B2" s="6" t="s">
        <v>2</v>
      </c>
      <c r="C2" s="6" t="s">
        <v>4</v>
      </c>
      <c r="D2" s="6" t="s">
        <v>6</v>
      </c>
      <c r="E2" s="6" t="s">
        <v>8</v>
      </c>
      <c r="F2" s="40" t="s">
        <v>10</v>
      </c>
    </row>
    <row r="3" spans="1:8" ht="24.95" customHeight="1">
      <c r="A3" s="67" t="s">
        <v>43</v>
      </c>
      <c r="B3" s="15" t="s">
        <v>45</v>
      </c>
      <c r="C3" s="16">
        <v>20</v>
      </c>
      <c r="D3" s="16">
        <v>533</v>
      </c>
      <c r="E3" s="16">
        <v>525</v>
      </c>
      <c r="F3" s="36">
        <v>526.70000000000005</v>
      </c>
      <c r="H3" s="37"/>
    </row>
    <row r="4" spans="1:8" ht="24.95" customHeight="1">
      <c r="A4" s="67"/>
      <c r="B4" s="15" t="s">
        <v>44</v>
      </c>
      <c r="C4" s="16">
        <v>20</v>
      </c>
      <c r="D4" s="16">
        <v>540</v>
      </c>
      <c r="E4" s="16">
        <v>527</v>
      </c>
      <c r="F4" s="36">
        <v>530.29999999999995</v>
      </c>
      <c r="H4" s="37"/>
    </row>
    <row r="5" spans="1:8" ht="24.95" customHeight="1">
      <c r="A5" s="67"/>
      <c r="B5" s="6" t="s">
        <v>16</v>
      </c>
      <c r="C5" s="2">
        <v>40</v>
      </c>
      <c r="D5" s="2">
        <v>540</v>
      </c>
      <c r="E5" s="2">
        <v>525</v>
      </c>
      <c r="F5" s="41">
        <v>528.5</v>
      </c>
    </row>
    <row r="6" spans="1:8" ht="24.95" customHeight="1">
      <c r="A6" s="67" t="s">
        <v>46</v>
      </c>
      <c r="B6" s="15" t="s">
        <v>63</v>
      </c>
      <c r="C6" s="16">
        <v>2</v>
      </c>
      <c r="D6" s="16">
        <v>360</v>
      </c>
      <c r="E6" s="16">
        <v>359</v>
      </c>
      <c r="F6" s="36">
        <v>359.5</v>
      </c>
    </row>
    <row r="7" spans="1:8" ht="24.95" customHeight="1">
      <c r="A7" s="67"/>
      <c r="B7" s="15" t="s">
        <v>27</v>
      </c>
      <c r="C7" s="16">
        <v>5</v>
      </c>
      <c r="D7" s="16">
        <v>362</v>
      </c>
      <c r="E7" s="16">
        <v>360</v>
      </c>
      <c r="F7" s="36">
        <v>361</v>
      </c>
    </row>
    <row r="8" spans="1:8" ht="24.95" customHeight="1">
      <c r="A8" s="67"/>
      <c r="B8" s="15" t="s">
        <v>15</v>
      </c>
      <c r="C8" s="16">
        <v>5</v>
      </c>
      <c r="D8" s="16">
        <v>364</v>
      </c>
      <c r="E8" s="16">
        <v>359</v>
      </c>
      <c r="F8" s="36">
        <v>362.2</v>
      </c>
    </row>
    <row r="9" spans="1:8" ht="24.95" customHeight="1">
      <c r="A9" s="67"/>
      <c r="B9" s="15" t="s">
        <v>26</v>
      </c>
      <c r="C9" s="16">
        <v>4</v>
      </c>
      <c r="D9" s="16">
        <v>363</v>
      </c>
      <c r="E9" s="16">
        <v>359</v>
      </c>
      <c r="F9" s="36">
        <v>360</v>
      </c>
    </row>
    <row r="10" spans="1:8" ht="24.95" customHeight="1">
      <c r="A10" s="67"/>
      <c r="B10" s="15" t="s">
        <v>62</v>
      </c>
      <c r="C10" s="16">
        <v>3</v>
      </c>
      <c r="D10" s="16">
        <v>362</v>
      </c>
      <c r="E10" s="16">
        <v>359</v>
      </c>
      <c r="F10" s="36">
        <v>361</v>
      </c>
    </row>
    <row r="11" spans="1:8" ht="24.95" customHeight="1">
      <c r="A11" s="67"/>
      <c r="B11" s="15" t="s">
        <v>25</v>
      </c>
      <c r="C11" s="16">
        <v>4</v>
      </c>
      <c r="D11" s="16">
        <v>362</v>
      </c>
      <c r="E11" s="16">
        <v>360</v>
      </c>
      <c r="F11" s="36">
        <v>361</v>
      </c>
    </row>
    <row r="12" spans="1:8" ht="24.95" customHeight="1">
      <c r="A12" s="67"/>
      <c r="B12" s="15" t="s">
        <v>14</v>
      </c>
      <c r="C12" s="16">
        <v>2</v>
      </c>
      <c r="D12" s="16">
        <v>360</v>
      </c>
      <c r="E12" s="16">
        <v>360</v>
      </c>
      <c r="F12" s="36">
        <v>360</v>
      </c>
    </row>
    <row r="13" spans="1:8" ht="24.95" customHeight="1">
      <c r="A13" s="67"/>
      <c r="B13" s="15" t="s">
        <v>12</v>
      </c>
      <c r="C13" s="16">
        <v>6</v>
      </c>
      <c r="D13" s="16">
        <v>370</v>
      </c>
      <c r="E13" s="16">
        <v>364</v>
      </c>
      <c r="F13" s="36">
        <v>366.5</v>
      </c>
    </row>
    <row r="14" spans="1:8" ht="24.95" customHeight="1">
      <c r="A14" s="67"/>
      <c r="B14" s="15" t="s">
        <v>34</v>
      </c>
      <c r="C14" s="16">
        <v>3</v>
      </c>
      <c r="D14" s="16">
        <v>362</v>
      </c>
      <c r="E14" s="16">
        <v>359</v>
      </c>
      <c r="F14" s="36">
        <v>360</v>
      </c>
    </row>
    <row r="15" spans="1:8" ht="24.95" customHeight="1">
      <c r="A15" s="67"/>
      <c r="B15" s="15" t="s">
        <v>13</v>
      </c>
      <c r="C15" s="16">
        <v>4</v>
      </c>
      <c r="D15" s="16">
        <v>364</v>
      </c>
      <c r="E15" s="16">
        <v>360</v>
      </c>
      <c r="F15" s="36">
        <v>362.3</v>
      </c>
    </row>
    <row r="16" spans="1:8" ht="24.95" customHeight="1">
      <c r="A16" s="67"/>
      <c r="B16" s="15" t="s">
        <v>40</v>
      </c>
      <c r="C16" s="16">
        <v>2</v>
      </c>
      <c r="D16" s="16">
        <v>359</v>
      </c>
      <c r="E16" s="16">
        <v>359</v>
      </c>
      <c r="F16" s="36">
        <v>359</v>
      </c>
    </row>
    <row r="17" spans="1:11" ht="24.95" customHeight="1">
      <c r="A17" s="67"/>
      <c r="B17" s="6" t="s">
        <v>16</v>
      </c>
      <c r="C17" s="2">
        <v>40</v>
      </c>
      <c r="D17" s="2">
        <v>370</v>
      </c>
      <c r="E17" s="2">
        <v>359</v>
      </c>
      <c r="F17" s="41">
        <v>361.7</v>
      </c>
    </row>
    <row r="18" spans="1:11" ht="24.95" customHeight="1">
      <c r="A18" s="67" t="s">
        <v>75</v>
      </c>
      <c r="B18" s="15" t="s">
        <v>17</v>
      </c>
      <c r="C18" s="16">
        <v>4</v>
      </c>
      <c r="D18" s="16">
        <v>349</v>
      </c>
      <c r="E18" s="16">
        <v>345</v>
      </c>
      <c r="F18" s="36">
        <v>347.3</v>
      </c>
    </row>
    <row r="19" spans="1:11" ht="24.95" customHeight="1">
      <c r="A19" s="67"/>
      <c r="B19" s="15" t="s">
        <v>69</v>
      </c>
      <c r="C19" s="16">
        <v>3</v>
      </c>
      <c r="D19" s="16">
        <v>352</v>
      </c>
      <c r="E19" s="16">
        <v>347</v>
      </c>
      <c r="F19" s="36">
        <v>349</v>
      </c>
    </row>
    <row r="20" spans="1:11" ht="24.95" customHeight="1">
      <c r="A20" s="67"/>
      <c r="B20" s="15" t="s">
        <v>39</v>
      </c>
      <c r="C20" s="16">
        <v>3</v>
      </c>
      <c r="D20" s="16">
        <v>352</v>
      </c>
      <c r="E20" s="16">
        <v>349</v>
      </c>
      <c r="F20" s="36">
        <v>350.3</v>
      </c>
      <c r="K20" s="37"/>
    </row>
    <row r="21" spans="1:11" ht="24.95" customHeight="1">
      <c r="A21" s="67"/>
      <c r="B21" s="6" t="s">
        <v>16</v>
      </c>
      <c r="C21" s="2">
        <v>10</v>
      </c>
      <c r="D21" s="2">
        <v>352</v>
      </c>
      <c r="E21" s="2">
        <v>345</v>
      </c>
      <c r="F21" s="41">
        <v>348.7</v>
      </c>
      <c r="K21" s="37"/>
    </row>
    <row r="22" spans="1:11" ht="24.95" customHeight="1">
      <c r="A22" s="67" t="s">
        <v>24</v>
      </c>
      <c r="B22" s="15" t="s">
        <v>72</v>
      </c>
      <c r="C22" s="16">
        <v>6</v>
      </c>
      <c r="D22" s="16">
        <v>364</v>
      </c>
      <c r="E22" s="16">
        <v>359</v>
      </c>
      <c r="F22" s="36">
        <v>360.8</v>
      </c>
      <c r="K22" s="37"/>
    </row>
    <row r="23" spans="1:11" ht="24.95" customHeight="1">
      <c r="A23" s="67"/>
      <c r="B23" s="15" t="s">
        <v>30</v>
      </c>
      <c r="C23" s="16">
        <v>28</v>
      </c>
      <c r="D23" s="16">
        <v>365</v>
      </c>
      <c r="E23" s="16">
        <v>359</v>
      </c>
      <c r="F23" s="36">
        <v>362.9</v>
      </c>
      <c r="K23" s="37"/>
    </row>
    <row r="24" spans="1:11" ht="24.95" customHeight="1">
      <c r="A24" s="67"/>
      <c r="B24" s="15" t="s">
        <v>59</v>
      </c>
      <c r="C24" s="16">
        <v>26</v>
      </c>
      <c r="D24" s="16">
        <v>364</v>
      </c>
      <c r="E24" s="16">
        <v>359</v>
      </c>
      <c r="F24" s="36">
        <v>361.7</v>
      </c>
      <c r="K24" s="37"/>
    </row>
    <row r="25" spans="1:11" ht="24.95" customHeight="1">
      <c r="A25" s="67"/>
      <c r="B25" s="15" t="s">
        <v>29</v>
      </c>
      <c r="C25" s="16">
        <v>30</v>
      </c>
      <c r="D25" s="16">
        <v>366</v>
      </c>
      <c r="E25" s="16">
        <v>359</v>
      </c>
      <c r="F25" s="36">
        <v>363.3</v>
      </c>
      <c r="K25" s="37"/>
    </row>
    <row r="26" spans="1:11" ht="24.95" customHeight="1">
      <c r="A26" s="67"/>
      <c r="B26" s="15" t="s">
        <v>66</v>
      </c>
      <c r="C26" s="16">
        <v>28</v>
      </c>
      <c r="D26" s="16">
        <v>364</v>
      </c>
      <c r="E26" s="16">
        <v>359</v>
      </c>
      <c r="F26" s="36">
        <v>361.9</v>
      </c>
      <c r="K26" s="37"/>
    </row>
    <row r="27" spans="1:11" ht="24.95" customHeight="1">
      <c r="A27" s="67"/>
      <c r="B27" s="15" t="s">
        <v>63</v>
      </c>
      <c r="C27" s="16">
        <v>47</v>
      </c>
      <c r="D27" s="16">
        <v>365</v>
      </c>
      <c r="E27" s="16">
        <v>359</v>
      </c>
      <c r="F27" s="36">
        <v>362.4</v>
      </c>
      <c r="K27" s="37"/>
    </row>
    <row r="28" spans="1:11" ht="24.95" customHeight="1">
      <c r="A28" s="67"/>
      <c r="B28" s="15" t="s">
        <v>50</v>
      </c>
      <c r="C28" s="16">
        <v>49</v>
      </c>
      <c r="D28" s="16">
        <v>367</v>
      </c>
      <c r="E28" s="16">
        <v>359</v>
      </c>
      <c r="F28" s="36">
        <v>362.06</v>
      </c>
      <c r="K28" s="37"/>
    </row>
    <row r="29" spans="1:11" ht="24.95" customHeight="1">
      <c r="A29" s="67"/>
      <c r="B29" s="15" t="s">
        <v>51</v>
      </c>
      <c r="C29" s="16">
        <v>18</v>
      </c>
      <c r="D29" s="16">
        <v>366</v>
      </c>
      <c r="E29" s="16">
        <v>359</v>
      </c>
      <c r="F29" s="36">
        <v>361.72</v>
      </c>
      <c r="K29" s="37"/>
    </row>
    <row r="30" spans="1:11" ht="24.95" customHeight="1">
      <c r="A30" s="67"/>
      <c r="B30" s="15" t="s">
        <v>27</v>
      </c>
      <c r="C30" s="16">
        <v>73</v>
      </c>
      <c r="D30" s="16">
        <v>369</v>
      </c>
      <c r="E30" s="16">
        <v>360</v>
      </c>
      <c r="F30" s="36">
        <v>363.4</v>
      </c>
      <c r="K30" s="37"/>
    </row>
    <row r="31" spans="1:11" ht="24.95" customHeight="1">
      <c r="A31" s="67"/>
      <c r="B31" s="15" t="s">
        <v>67</v>
      </c>
      <c r="C31" s="16">
        <v>32</v>
      </c>
      <c r="D31" s="16">
        <v>365</v>
      </c>
      <c r="E31" s="16">
        <v>359</v>
      </c>
      <c r="F31" s="36">
        <v>360.4</v>
      </c>
      <c r="K31" s="37"/>
    </row>
    <row r="32" spans="1:11" ht="24.95" customHeight="1">
      <c r="A32" s="67"/>
      <c r="B32" s="15" t="s">
        <v>15</v>
      </c>
      <c r="C32" s="16">
        <v>99</v>
      </c>
      <c r="D32" s="16">
        <v>374</v>
      </c>
      <c r="E32" s="16">
        <v>359</v>
      </c>
      <c r="F32" s="36">
        <v>363.5</v>
      </c>
      <c r="K32" s="37"/>
    </row>
    <row r="33" spans="1:11" ht="24.95" customHeight="1">
      <c r="A33" s="67"/>
      <c r="B33" s="15" t="s">
        <v>65</v>
      </c>
      <c r="C33" s="16">
        <v>27</v>
      </c>
      <c r="D33" s="16">
        <v>365</v>
      </c>
      <c r="E33" s="16">
        <v>359</v>
      </c>
      <c r="F33" s="36">
        <v>362.6</v>
      </c>
      <c r="K33" s="37"/>
    </row>
    <row r="34" spans="1:11" ht="24.95" customHeight="1">
      <c r="A34" s="67"/>
      <c r="B34" s="15" t="s">
        <v>26</v>
      </c>
      <c r="C34" s="16">
        <v>81</v>
      </c>
      <c r="D34" s="16">
        <v>366</v>
      </c>
      <c r="E34" s="16">
        <v>359</v>
      </c>
      <c r="F34" s="36">
        <v>361.6</v>
      </c>
      <c r="K34" s="37"/>
    </row>
    <row r="35" spans="1:11" ht="24.95" customHeight="1">
      <c r="A35" s="67"/>
      <c r="B35" s="15" t="s">
        <v>62</v>
      </c>
      <c r="C35" s="16">
        <v>33</v>
      </c>
      <c r="D35" s="16">
        <v>365</v>
      </c>
      <c r="E35" s="16">
        <v>359</v>
      </c>
      <c r="F35" s="36">
        <v>361.3</v>
      </c>
      <c r="K35" s="37"/>
    </row>
    <row r="36" spans="1:11" ht="24.95" customHeight="1">
      <c r="A36" s="67"/>
      <c r="B36" s="15" t="s">
        <v>25</v>
      </c>
      <c r="C36" s="16">
        <v>94</v>
      </c>
      <c r="D36" s="16">
        <v>378</v>
      </c>
      <c r="E36" s="16">
        <v>361</v>
      </c>
      <c r="F36" s="36">
        <v>364.7</v>
      </c>
      <c r="K36" s="37"/>
    </row>
    <row r="37" spans="1:11" ht="24.95" customHeight="1">
      <c r="A37" s="67"/>
      <c r="B37" s="15" t="s">
        <v>32</v>
      </c>
      <c r="C37" s="16">
        <v>26</v>
      </c>
      <c r="D37" s="16">
        <v>364</v>
      </c>
      <c r="E37" s="16">
        <v>359</v>
      </c>
      <c r="F37" s="36">
        <v>360.2</v>
      </c>
      <c r="K37" s="37"/>
    </row>
    <row r="38" spans="1:11" ht="24.95" customHeight="1">
      <c r="A38" s="67"/>
      <c r="B38" s="15" t="s">
        <v>71</v>
      </c>
      <c r="C38" s="16">
        <v>18</v>
      </c>
      <c r="D38" s="16">
        <v>372</v>
      </c>
      <c r="E38" s="16">
        <v>359</v>
      </c>
      <c r="F38" s="36">
        <v>361.7</v>
      </c>
      <c r="K38" s="37"/>
    </row>
    <row r="39" spans="1:11" ht="24.95" customHeight="1">
      <c r="A39" s="67"/>
      <c r="B39" s="15" t="s">
        <v>68</v>
      </c>
      <c r="C39" s="16">
        <v>15</v>
      </c>
      <c r="D39" s="16">
        <v>363</v>
      </c>
      <c r="E39" s="16">
        <v>360</v>
      </c>
      <c r="F39" s="36">
        <v>360.7</v>
      </c>
      <c r="K39" s="37"/>
    </row>
    <row r="40" spans="1:11" ht="24.95" customHeight="1">
      <c r="A40" s="67"/>
      <c r="B40" s="15" t="s">
        <v>14</v>
      </c>
      <c r="C40" s="16">
        <v>48</v>
      </c>
      <c r="D40" s="16">
        <v>369</v>
      </c>
      <c r="E40" s="16">
        <v>360</v>
      </c>
      <c r="F40" s="36">
        <v>363.4</v>
      </c>
      <c r="K40" s="37"/>
    </row>
    <row r="41" spans="1:11" ht="24.95" customHeight="1">
      <c r="A41" s="67"/>
      <c r="B41" s="15" t="s">
        <v>60</v>
      </c>
      <c r="C41" s="16">
        <v>35</v>
      </c>
      <c r="D41" s="16">
        <v>366</v>
      </c>
      <c r="E41" s="16">
        <v>359</v>
      </c>
      <c r="F41" s="36">
        <v>361.9</v>
      </c>
      <c r="K41" s="37"/>
    </row>
    <row r="42" spans="1:11" ht="24.95" customHeight="1">
      <c r="A42" s="67"/>
      <c r="B42" s="15" t="s">
        <v>53</v>
      </c>
      <c r="C42" s="16">
        <v>19</v>
      </c>
      <c r="D42" s="16">
        <v>367</v>
      </c>
      <c r="E42" s="16">
        <v>360</v>
      </c>
      <c r="F42" s="36">
        <v>362.5</v>
      </c>
      <c r="K42" s="37"/>
    </row>
    <row r="43" spans="1:11" ht="24.95" customHeight="1">
      <c r="A43" s="67"/>
      <c r="B43" s="15" t="s">
        <v>58</v>
      </c>
      <c r="C43" s="16">
        <v>26</v>
      </c>
      <c r="D43" s="16">
        <v>364</v>
      </c>
      <c r="E43" s="16">
        <v>359</v>
      </c>
      <c r="F43" s="36">
        <v>361.3</v>
      </c>
      <c r="K43" s="37"/>
    </row>
    <row r="44" spans="1:11" ht="24.95" customHeight="1">
      <c r="A44" s="67"/>
      <c r="B44" s="15" t="s">
        <v>57</v>
      </c>
      <c r="C44" s="16">
        <v>33</v>
      </c>
      <c r="D44" s="16">
        <v>366</v>
      </c>
      <c r="E44" s="16">
        <v>359</v>
      </c>
      <c r="F44" s="36">
        <v>361.4</v>
      </c>
      <c r="K44" s="37"/>
    </row>
    <row r="45" spans="1:11" ht="24.95" customHeight="1">
      <c r="A45" s="67"/>
      <c r="B45" s="15" t="s">
        <v>12</v>
      </c>
      <c r="C45" s="16">
        <v>188</v>
      </c>
      <c r="D45" s="16">
        <v>380</v>
      </c>
      <c r="E45" s="16">
        <v>364</v>
      </c>
      <c r="F45" s="36">
        <v>368.2</v>
      </c>
      <c r="K45" s="37"/>
    </row>
    <row r="46" spans="1:11" ht="24.95" customHeight="1">
      <c r="A46" s="67"/>
      <c r="B46" s="15" t="s">
        <v>33</v>
      </c>
      <c r="C46" s="16">
        <v>66</v>
      </c>
      <c r="D46" s="16">
        <v>367</v>
      </c>
      <c r="E46" s="16">
        <v>359</v>
      </c>
      <c r="F46" s="36">
        <v>361.7</v>
      </c>
      <c r="K46" s="37"/>
    </row>
    <row r="47" spans="1:11" ht="24.95" customHeight="1">
      <c r="A47" s="67"/>
      <c r="B47" s="15" t="s">
        <v>34</v>
      </c>
      <c r="C47" s="16">
        <v>47</v>
      </c>
      <c r="D47" s="16">
        <v>368</v>
      </c>
      <c r="E47" s="16">
        <v>359</v>
      </c>
      <c r="F47" s="36">
        <v>361.7</v>
      </c>
      <c r="K47" s="37"/>
    </row>
    <row r="48" spans="1:11" ht="24.95" customHeight="1">
      <c r="A48" s="67"/>
      <c r="B48" s="15" t="s">
        <v>49</v>
      </c>
      <c r="C48" s="16">
        <v>56</v>
      </c>
      <c r="D48" s="16">
        <v>366</v>
      </c>
      <c r="E48" s="16">
        <v>359</v>
      </c>
      <c r="F48" s="36">
        <v>361.7</v>
      </c>
      <c r="K48" s="37"/>
    </row>
    <row r="49" spans="1:11" ht="24.95" customHeight="1">
      <c r="A49" s="67"/>
      <c r="B49" s="15" t="s">
        <v>48</v>
      </c>
      <c r="C49" s="16">
        <v>25</v>
      </c>
      <c r="D49" s="16">
        <v>363</v>
      </c>
      <c r="E49" s="16">
        <v>359</v>
      </c>
      <c r="F49" s="36">
        <v>360.4</v>
      </c>
      <c r="K49" s="37"/>
    </row>
    <row r="50" spans="1:11" ht="24.95" customHeight="1">
      <c r="A50" s="67"/>
      <c r="B50" s="15" t="s">
        <v>13</v>
      </c>
      <c r="C50" s="16">
        <v>53</v>
      </c>
      <c r="D50" s="16">
        <v>373</v>
      </c>
      <c r="E50" s="16">
        <v>361</v>
      </c>
      <c r="F50" s="36">
        <v>366.1</v>
      </c>
      <c r="K50" s="37"/>
    </row>
    <row r="51" spans="1:11" ht="24.95" customHeight="1">
      <c r="A51" s="67"/>
      <c r="B51" s="15" t="s">
        <v>28</v>
      </c>
      <c r="C51" s="16">
        <v>51</v>
      </c>
      <c r="D51" s="16">
        <v>363</v>
      </c>
      <c r="E51" s="16">
        <v>360</v>
      </c>
      <c r="F51" s="36">
        <v>360.9</v>
      </c>
      <c r="K51" s="37"/>
    </row>
    <row r="52" spans="1:11" ht="24.95" customHeight="1">
      <c r="A52" s="67"/>
      <c r="B52" s="15" t="s">
        <v>61</v>
      </c>
      <c r="C52" s="16">
        <v>27</v>
      </c>
      <c r="D52" s="16">
        <v>373</v>
      </c>
      <c r="E52" s="16">
        <v>359</v>
      </c>
      <c r="F52" s="36">
        <v>361.8</v>
      </c>
      <c r="K52" s="37"/>
    </row>
    <row r="53" spans="1:11" ht="24.95" customHeight="1">
      <c r="A53" s="67"/>
      <c r="B53" s="15" t="s">
        <v>47</v>
      </c>
      <c r="C53" s="16">
        <v>29</v>
      </c>
      <c r="D53" s="16">
        <v>366</v>
      </c>
      <c r="E53" s="16">
        <v>359</v>
      </c>
      <c r="F53" s="36">
        <v>361.6</v>
      </c>
      <c r="K53" s="37"/>
    </row>
    <row r="54" spans="1:11" ht="24.95" customHeight="1">
      <c r="A54" s="67"/>
      <c r="B54" s="15" t="s">
        <v>52</v>
      </c>
      <c r="C54" s="16">
        <v>32</v>
      </c>
      <c r="D54" s="16">
        <v>364</v>
      </c>
      <c r="E54" s="16">
        <v>359</v>
      </c>
      <c r="F54" s="36">
        <v>361.8</v>
      </c>
      <c r="K54" s="37"/>
    </row>
    <row r="55" spans="1:11" ht="24.95" customHeight="1">
      <c r="A55" s="67"/>
      <c r="B55" s="15" t="s">
        <v>87</v>
      </c>
      <c r="C55" s="16">
        <v>37</v>
      </c>
      <c r="D55" s="16">
        <v>363</v>
      </c>
      <c r="E55" s="16">
        <v>359</v>
      </c>
      <c r="F55" s="36">
        <v>361.1</v>
      </c>
      <c r="K55" s="37"/>
    </row>
    <row r="56" spans="1:11" ht="24.95" customHeight="1">
      <c r="A56" s="67"/>
      <c r="B56" s="15" t="s">
        <v>88</v>
      </c>
      <c r="C56" s="16">
        <v>26</v>
      </c>
      <c r="D56" s="16">
        <v>365</v>
      </c>
      <c r="E56" s="16">
        <v>359</v>
      </c>
      <c r="F56" s="36">
        <v>361.1</v>
      </c>
      <c r="K56" s="37"/>
    </row>
    <row r="57" spans="1:11" ht="24.95" customHeight="1">
      <c r="A57" s="67"/>
      <c r="B57" s="15" t="s">
        <v>64</v>
      </c>
      <c r="C57" s="16">
        <v>34</v>
      </c>
      <c r="D57" s="16">
        <v>366</v>
      </c>
      <c r="E57" s="16">
        <v>359</v>
      </c>
      <c r="F57" s="36">
        <v>361.7</v>
      </c>
      <c r="K57" s="37"/>
    </row>
    <row r="58" spans="1:11" ht="24.95" customHeight="1">
      <c r="A58" s="67"/>
      <c r="B58" s="15" t="s">
        <v>89</v>
      </c>
      <c r="C58" s="16">
        <v>38</v>
      </c>
      <c r="D58" s="16">
        <v>367</v>
      </c>
      <c r="E58" s="16">
        <v>359</v>
      </c>
      <c r="F58" s="36">
        <v>361.9</v>
      </c>
    </row>
    <row r="59" spans="1:11" ht="24.95" customHeight="1">
      <c r="A59" s="67"/>
      <c r="B59" s="15" t="s">
        <v>40</v>
      </c>
      <c r="C59" s="16">
        <v>34</v>
      </c>
      <c r="D59" s="16">
        <v>368</v>
      </c>
      <c r="E59" s="16">
        <v>359</v>
      </c>
      <c r="F59" s="36">
        <v>361.4</v>
      </c>
    </row>
    <row r="60" spans="1:11" ht="24.95" customHeight="1">
      <c r="A60" s="67"/>
      <c r="B60" s="6" t="s">
        <v>16</v>
      </c>
      <c r="C60" s="2">
        <v>1634</v>
      </c>
      <c r="D60" s="2">
        <v>380</v>
      </c>
      <c r="E60" s="2">
        <v>359</v>
      </c>
      <c r="F60" s="41">
        <v>362.9</v>
      </c>
    </row>
    <row r="61" spans="1:11" ht="24.95" customHeight="1">
      <c r="A61" s="67" t="s">
        <v>35</v>
      </c>
      <c r="B61" s="15" t="s">
        <v>41</v>
      </c>
      <c r="C61" s="16">
        <v>39</v>
      </c>
      <c r="D61" s="16">
        <v>365</v>
      </c>
      <c r="E61" s="16">
        <v>350</v>
      </c>
      <c r="F61" s="36">
        <v>352.7</v>
      </c>
      <c r="J61" s="37"/>
    </row>
    <row r="62" spans="1:11" ht="24.95" customHeight="1">
      <c r="A62" s="67"/>
      <c r="B62" s="15" t="s">
        <v>36</v>
      </c>
      <c r="C62" s="16">
        <v>22</v>
      </c>
      <c r="D62" s="16">
        <v>359</v>
      </c>
      <c r="E62" s="16">
        <v>350</v>
      </c>
      <c r="F62" s="36">
        <v>352.1</v>
      </c>
      <c r="J62" s="37"/>
    </row>
    <row r="63" spans="1:11" ht="24.95" customHeight="1">
      <c r="A63" s="67"/>
      <c r="B63" s="15" t="s">
        <v>17</v>
      </c>
      <c r="C63" s="16">
        <v>29</v>
      </c>
      <c r="D63" s="16">
        <v>359</v>
      </c>
      <c r="E63" s="16">
        <v>350</v>
      </c>
      <c r="F63" s="36">
        <v>353.4</v>
      </c>
      <c r="J63" s="37"/>
    </row>
    <row r="64" spans="1:11" ht="24.95" customHeight="1">
      <c r="A64" s="67"/>
      <c r="B64" s="15" t="s">
        <v>37</v>
      </c>
      <c r="C64" s="16">
        <v>27</v>
      </c>
      <c r="D64" s="16">
        <v>358</v>
      </c>
      <c r="E64" s="16">
        <v>350</v>
      </c>
      <c r="F64" s="36">
        <v>351.4</v>
      </c>
      <c r="J64" s="37"/>
    </row>
    <row r="65" spans="1:10" ht="24.95" customHeight="1">
      <c r="A65" s="67"/>
      <c r="B65" s="15" t="s">
        <v>38</v>
      </c>
      <c r="C65" s="16">
        <v>6</v>
      </c>
      <c r="D65" s="16">
        <v>356</v>
      </c>
      <c r="E65" s="16">
        <v>351</v>
      </c>
      <c r="F65" s="36">
        <v>352.8</v>
      </c>
      <c r="J65" s="37"/>
    </row>
    <row r="66" spans="1:10" ht="24.95" customHeight="1">
      <c r="A66" s="67"/>
      <c r="B66" s="15" t="s">
        <v>18</v>
      </c>
      <c r="C66" s="16">
        <v>15</v>
      </c>
      <c r="D66" s="16">
        <v>357</v>
      </c>
      <c r="E66" s="16">
        <v>350</v>
      </c>
      <c r="F66" s="36">
        <v>352.3</v>
      </c>
      <c r="J66" s="37"/>
    </row>
    <row r="67" spans="1:10" ht="24.95" customHeight="1">
      <c r="A67" s="67"/>
      <c r="B67" s="15" t="s">
        <v>31</v>
      </c>
      <c r="C67" s="16">
        <v>26</v>
      </c>
      <c r="D67" s="16">
        <v>366</v>
      </c>
      <c r="E67" s="16">
        <v>350</v>
      </c>
      <c r="F67" s="36">
        <v>354.1</v>
      </c>
      <c r="J67" s="37"/>
    </row>
    <row r="68" spans="1:10" ht="24.95" customHeight="1">
      <c r="A68" s="67"/>
      <c r="B68" s="15" t="s">
        <v>19</v>
      </c>
      <c r="C68" s="16">
        <v>29</v>
      </c>
      <c r="D68" s="16">
        <v>362</v>
      </c>
      <c r="E68" s="16">
        <v>352</v>
      </c>
      <c r="F68" s="36">
        <v>356.2</v>
      </c>
      <c r="J68" s="37"/>
    </row>
    <row r="69" spans="1:10" ht="24.95" customHeight="1">
      <c r="A69" s="67"/>
      <c r="B69" s="15" t="s">
        <v>70</v>
      </c>
      <c r="C69" s="16">
        <v>9</v>
      </c>
      <c r="D69" s="16">
        <v>352</v>
      </c>
      <c r="E69" s="16">
        <v>350</v>
      </c>
      <c r="F69" s="36">
        <v>350.9</v>
      </c>
      <c r="J69" s="37"/>
    </row>
    <row r="70" spans="1:10" ht="24.95" customHeight="1">
      <c r="A70" s="67"/>
      <c r="B70" s="15" t="s">
        <v>69</v>
      </c>
      <c r="C70" s="16">
        <v>17</v>
      </c>
      <c r="D70" s="16">
        <v>360</v>
      </c>
      <c r="E70" s="16">
        <v>350</v>
      </c>
      <c r="F70" s="36">
        <v>352.3</v>
      </c>
      <c r="J70" s="37"/>
    </row>
    <row r="71" spans="1:10" ht="24.95" customHeight="1">
      <c r="A71" s="67"/>
      <c r="B71" s="15" t="s">
        <v>55</v>
      </c>
      <c r="C71" s="16">
        <v>27</v>
      </c>
      <c r="D71" s="16">
        <v>362</v>
      </c>
      <c r="E71" s="16">
        <v>350</v>
      </c>
      <c r="F71" s="36">
        <v>352.9</v>
      </c>
      <c r="J71" s="37"/>
    </row>
    <row r="72" spans="1:10" ht="24.95" customHeight="1">
      <c r="A72" s="67"/>
      <c r="B72" s="15" t="s">
        <v>73</v>
      </c>
      <c r="C72" s="16">
        <v>21</v>
      </c>
      <c r="D72" s="16">
        <v>353</v>
      </c>
      <c r="E72" s="16">
        <v>350</v>
      </c>
      <c r="F72" s="36">
        <v>350.8</v>
      </c>
      <c r="J72" s="37"/>
    </row>
    <row r="73" spans="1:10" ht="24.95" customHeight="1">
      <c r="A73" s="67"/>
      <c r="B73" s="15" t="s">
        <v>56</v>
      </c>
      <c r="C73" s="16">
        <v>43</v>
      </c>
      <c r="D73" s="16">
        <v>365</v>
      </c>
      <c r="E73" s="16">
        <v>350</v>
      </c>
      <c r="F73" s="36">
        <v>351.6</v>
      </c>
      <c r="J73" s="37"/>
    </row>
    <row r="74" spans="1:10" ht="24.95" customHeight="1">
      <c r="A74" s="67"/>
      <c r="B74" s="15" t="s">
        <v>54</v>
      </c>
      <c r="C74" s="16">
        <v>22</v>
      </c>
      <c r="D74" s="16">
        <v>359</v>
      </c>
      <c r="E74" s="16">
        <v>350</v>
      </c>
      <c r="F74" s="36">
        <v>351.4</v>
      </c>
      <c r="J74" s="37"/>
    </row>
    <row r="75" spans="1:10" ht="24.95" customHeight="1">
      <c r="A75" s="67"/>
      <c r="B75" s="15" t="s">
        <v>39</v>
      </c>
      <c r="C75" s="16">
        <v>38</v>
      </c>
      <c r="D75" s="16">
        <v>361</v>
      </c>
      <c r="E75" s="16">
        <v>350</v>
      </c>
      <c r="F75" s="36">
        <v>353.9</v>
      </c>
      <c r="J75" s="37"/>
    </row>
    <row r="76" spans="1:10" ht="24.95" customHeight="1">
      <c r="A76" s="67"/>
      <c r="B76" s="6" t="s">
        <v>16</v>
      </c>
      <c r="C76" s="2">
        <v>370</v>
      </c>
      <c r="D76" s="2">
        <v>366</v>
      </c>
      <c r="E76" s="2">
        <v>350</v>
      </c>
      <c r="F76" s="41">
        <v>352.7</v>
      </c>
    </row>
  </sheetData>
  <mergeCells count="6">
    <mergeCell ref="A22:A60"/>
    <mergeCell ref="A61:A76"/>
    <mergeCell ref="A1:F1"/>
    <mergeCell ref="A3:A5"/>
    <mergeCell ref="A6:A17"/>
    <mergeCell ref="A18:A21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sqref="A1:F1"/>
    </sheetView>
  </sheetViews>
  <sheetFormatPr defaultRowHeight="13.5"/>
  <cols>
    <col min="1" max="1" width="11.375" style="11" customWidth="1"/>
    <col min="2" max="2" width="32" customWidth="1"/>
    <col min="3" max="4" width="8.5" customWidth="1"/>
    <col min="5" max="5" width="8.75" customWidth="1"/>
    <col min="6" max="6" width="8.375" style="11" customWidth="1"/>
  </cols>
  <sheetData>
    <row r="1" spans="1:6" ht="39.950000000000003" customHeight="1">
      <c r="A1" s="60" t="s">
        <v>96</v>
      </c>
      <c r="B1" s="60"/>
      <c r="C1" s="60"/>
      <c r="D1" s="60"/>
      <c r="E1" s="60"/>
      <c r="F1" s="60"/>
    </row>
    <row r="2" spans="1:6" ht="24.95" customHeight="1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7" t="s">
        <v>10</v>
      </c>
    </row>
    <row r="3" spans="1:6" ht="24.95" customHeight="1">
      <c r="A3" s="63" t="s">
        <v>84</v>
      </c>
      <c r="B3" s="15" t="s">
        <v>72</v>
      </c>
      <c r="C3" s="16">
        <v>3</v>
      </c>
      <c r="D3" s="16">
        <v>623</v>
      </c>
      <c r="E3" s="16">
        <v>620</v>
      </c>
      <c r="F3" s="21">
        <v>621</v>
      </c>
    </row>
    <row r="4" spans="1:6" ht="24.95" customHeight="1">
      <c r="A4" s="63"/>
      <c r="B4" s="15" t="s">
        <v>29</v>
      </c>
      <c r="C4" s="16">
        <v>2</v>
      </c>
      <c r="D4" s="16">
        <v>623</v>
      </c>
      <c r="E4" s="16">
        <v>620</v>
      </c>
      <c r="F4" s="21">
        <v>621.5</v>
      </c>
    </row>
    <row r="5" spans="1:6" ht="24.95" customHeight="1">
      <c r="A5" s="63"/>
      <c r="B5" s="15" t="s">
        <v>63</v>
      </c>
      <c r="C5" s="16">
        <v>3</v>
      </c>
      <c r="D5" s="16">
        <v>626</v>
      </c>
      <c r="E5" s="16">
        <v>623</v>
      </c>
      <c r="F5" s="21">
        <v>624.29999999999995</v>
      </c>
    </row>
    <row r="6" spans="1:6" ht="24.95" customHeight="1">
      <c r="A6" s="63"/>
      <c r="B6" s="15" t="s">
        <v>50</v>
      </c>
      <c r="C6" s="16">
        <v>3</v>
      </c>
      <c r="D6" s="16">
        <v>630</v>
      </c>
      <c r="E6" s="16">
        <v>628</v>
      </c>
      <c r="F6" s="21">
        <v>628.70000000000005</v>
      </c>
    </row>
    <row r="7" spans="1:6" ht="24.95" customHeight="1">
      <c r="A7" s="63"/>
      <c r="B7" s="15" t="s">
        <v>27</v>
      </c>
      <c r="C7" s="16">
        <v>3</v>
      </c>
      <c r="D7" s="16">
        <v>636</v>
      </c>
      <c r="E7" s="16">
        <v>630</v>
      </c>
      <c r="F7" s="21">
        <v>632.29999999999995</v>
      </c>
    </row>
    <row r="8" spans="1:6" ht="24.95" customHeight="1">
      <c r="A8" s="63"/>
      <c r="B8" s="15" t="s">
        <v>15</v>
      </c>
      <c r="C8" s="16">
        <v>5</v>
      </c>
      <c r="D8" s="16">
        <v>633</v>
      </c>
      <c r="E8" s="16">
        <v>630</v>
      </c>
      <c r="F8" s="21">
        <v>630.79999999999995</v>
      </c>
    </row>
    <row r="9" spans="1:6" ht="24.95" customHeight="1">
      <c r="A9" s="63"/>
      <c r="B9" s="15" t="s">
        <v>36</v>
      </c>
      <c r="C9" s="16">
        <v>3</v>
      </c>
      <c r="D9" s="16">
        <v>628</v>
      </c>
      <c r="E9" s="16">
        <v>624</v>
      </c>
      <c r="F9" s="21">
        <v>626</v>
      </c>
    </row>
    <row r="10" spans="1:6" ht="24.95" customHeight="1">
      <c r="A10" s="63"/>
      <c r="B10" s="15" t="s">
        <v>26</v>
      </c>
      <c r="C10" s="16">
        <v>6</v>
      </c>
      <c r="D10" s="16">
        <v>627</v>
      </c>
      <c r="E10" s="16">
        <v>623</v>
      </c>
      <c r="F10" s="21">
        <v>625.20000000000005</v>
      </c>
    </row>
    <row r="11" spans="1:6" ht="24.95" customHeight="1">
      <c r="A11" s="63"/>
      <c r="B11" s="15" t="s">
        <v>62</v>
      </c>
      <c r="C11" s="16">
        <v>2</v>
      </c>
      <c r="D11" s="16">
        <v>626</v>
      </c>
      <c r="E11" s="16">
        <v>621</v>
      </c>
      <c r="F11" s="21">
        <v>623.5</v>
      </c>
    </row>
    <row r="12" spans="1:6" ht="24.95" customHeight="1">
      <c r="A12" s="63"/>
      <c r="B12" s="15" t="s">
        <v>18</v>
      </c>
      <c r="C12" s="16">
        <v>5</v>
      </c>
      <c r="D12" s="16">
        <v>624</v>
      </c>
      <c r="E12" s="16">
        <v>621</v>
      </c>
      <c r="F12" s="21">
        <v>622.4</v>
      </c>
    </row>
    <row r="13" spans="1:6" ht="24.95" customHeight="1">
      <c r="A13" s="63"/>
      <c r="B13" s="15" t="s">
        <v>25</v>
      </c>
      <c r="C13" s="16">
        <v>4</v>
      </c>
      <c r="D13" s="16">
        <v>636</v>
      </c>
      <c r="E13" s="16">
        <v>631</v>
      </c>
      <c r="F13" s="21">
        <v>632.79999999999995</v>
      </c>
    </row>
    <row r="14" spans="1:6" ht="24.95" customHeight="1">
      <c r="A14" s="63"/>
      <c r="B14" s="15" t="s">
        <v>19</v>
      </c>
      <c r="C14" s="16">
        <v>3</v>
      </c>
      <c r="D14" s="16">
        <v>632</v>
      </c>
      <c r="E14" s="16">
        <v>624</v>
      </c>
      <c r="F14" s="21">
        <v>628.29999999999995</v>
      </c>
    </row>
    <row r="15" spans="1:6" ht="24.95" customHeight="1">
      <c r="A15" s="63"/>
      <c r="B15" s="15" t="s">
        <v>69</v>
      </c>
      <c r="C15" s="16">
        <v>3</v>
      </c>
      <c r="D15" s="16">
        <v>622</v>
      </c>
      <c r="E15" s="16">
        <v>620</v>
      </c>
      <c r="F15" s="21">
        <v>620.70000000000005</v>
      </c>
    </row>
    <row r="16" spans="1:6" ht="24.95" customHeight="1">
      <c r="A16" s="63"/>
      <c r="B16" s="15" t="s">
        <v>14</v>
      </c>
      <c r="C16" s="16">
        <v>3</v>
      </c>
      <c r="D16" s="16">
        <v>631</v>
      </c>
      <c r="E16" s="16">
        <v>630</v>
      </c>
      <c r="F16" s="21">
        <v>630.29999999999995</v>
      </c>
    </row>
    <row r="17" spans="1:6" ht="24.95" customHeight="1">
      <c r="A17" s="63"/>
      <c r="B17" s="15" t="s">
        <v>85</v>
      </c>
      <c r="C17" s="16">
        <v>3</v>
      </c>
      <c r="D17" s="16">
        <v>631</v>
      </c>
      <c r="E17" s="16">
        <v>626</v>
      </c>
      <c r="F17" s="21">
        <v>628.70000000000005</v>
      </c>
    </row>
    <row r="18" spans="1:6" ht="24.95" customHeight="1">
      <c r="A18" s="63"/>
      <c r="B18" s="15" t="s">
        <v>86</v>
      </c>
      <c r="C18" s="16">
        <v>2</v>
      </c>
      <c r="D18" s="16">
        <v>628</v>
      </c>
      <c r="E18" s="16">
        <v>627</v>
      </c>
      <c r="F18" s="21">
        <v>627.5</v>
      </c>
    </row>
    <row r="19" spans="1:6" ht="24.95" customHeight="1">
      <c r="A19" s="63"/>
      <c r="B19" s="15" t="s">
        <v>12</v>
      </c>
      <c r="C19" s="16">
        <v>9</v>
      </c>
      <c r="D19" s="16">
        <v>636</v>
      </c>
      <c r="E19" s="16">
        <v>632</v>
      </c>
      <c r="F19" s="21">
        <v>633.29999999999995</v>
      </c>
    </row>
    <row r="20" spans="1:6" ht="24.95" customHeight="1">
      <c r="A20" s="63"/>
      <c r="B20" s="15" t="s">
        <v>33</v>
      </c>
      <c r="C20" s="16">
        <v>4</v>
      </c>
      <c r="D20" s="16">
        <v>628</v>
      </c>
      <c r="E20" s="16">
        <v>627</v>
      </c>
      <c r="F20" s="21">
        <v>627.29999999999995</v>
      </c>
    </row>
    <row r="21" spans="1:6" ht="24.95" customHeight="1">
      <c r="A21" s="63"/>
      <c r="B21" s="15" t="s">
        <v>34</v>
      </c>
      <c r="C21" s="16">
        <v>4</v>
      </c>
      <c r="D21" s="16">
        <v>630</v>
      </c>
      <c r="E21" s="16">
        <v>625</v>
      </c>
      <c r="F21" s="21">
        <v>627.29999999999995</v>
      </c>
    </row>
    <row r="22" spans="1:6" ht="24.95" customHeight="1">
      <c r="A22" s="63"/>
      <c r="B22" s="15" t="s">
        <v>49</v>
      </c>
      <c r="C22" s="16">
        <v>3</v>
      </c>
      <c r="D22" s="16">
        <v>629</v>
      </c>
      <c r="E22" s="16">
        <v>627</v>
      </c>
      <c r="F22" s="21">
        <v>628</v>
      </c>
    </row>
    <row r="23" spans="1:6" ht="24.95" customHeight="1">
      <c r="A23" s="63"/>
      <c r="B23" s="15" t="s">
        <v>13</v>
      </c>
      <c r="C23" s="16">
        <v>6</v>
      </c>
      <c r="D23" s="16">
        <v>631</v>
      </c>
      <c r="E23" s="16">
        <v>630</v>
      </c>
      <c r="F23" s="21">
        <v>630.29999999999995</v>
      </c>
    </row>
    <row r="24" spans="1:6" ht="24.95" customHeight="1">
      <c r="A24" s="63"/>
      <c r="B24" s="15" t="s">
        <v>61</v>
      </c>
      <c r="C24" s="16">
        <v>2</v>
      </c>
      <c r="D24" s="16">
        <v>629</v>
      </c>
      <c r="E24" s="16">
        <v>628</v>
      </c>
      <c r="F24" s="21">
        <v>628.5</v>
      </c>
    </row>
    <row r="25" spans="1:6" ht="24.95" customHeight="1">
      <c r="A25" s="63"/>
      <c r="B25" s="15" t="s">
        <v>39</v>
      </c>
      <c r="C25" s="16">
        <v>3</v>
      </c>
      <c r="D25" s="16">
        <v>624</v>
      </c>
      <c r="E25" s="16">
        <v>623</v>
      </c>
      <c r="F25" s="21">
        <v>623.29999999999995</v>
      </c>
    </row>
    <row r="26" spans="1:6" ht="24.95" customHeight="1">
      <c r="A26" s="63"/>
      <c r="B26" s="15" t="s">
        <v>64</v>
      </c>
      <c r="C26" s="16">
        <v>3</v>
      </c>
      <c r="D26" s="16">
        <v>629</v>
      </c>
      <c r="E26" s="16">
        <v>624</v>
      </c>
      <c r="F26" s="21">
        <v>626</v>
      </c>
    </row>
    <row r="27" spans="1:6" ht="24.95" customHeight="1">
      <c r="A27" s="63"/>
      <c r="B27" s="15" t="s">
        <v>40</v>
      </c>
      <c r="C27" s="16">
        <v>5</v>
      </c>
      <c r="D27" s="16">
        <v>626</v>
      </c>
      <c r="E27" s="16">
        <v>624</v>
      </c>
      <c r="F27" s="21">
        <v>624.79999999999995</v>
      </c>
    </row>
    <row r="28" spans="1:6" ht="24.95" customHeight="1">
      <c r="A28" s="63"/>
      <c r="B28" s="17" t="s">
        <v>16</v>
      </c>
      <c r="C28" s="5">
        <f>SUM(C3:C27)</f>
        <v>92</v>
      </c>
      <c r="D28" s="5">
        <f>MAX(D3:D27)</f>
        <v>636</v>
      </c>
      <c r="E28" s="5">
        <f>MIN(E3:E27)</f>
        <v>620</v>
      </c>
      <c r="F28" s="13">
        <v>627.5</v>
      </c>
    </row>
  </sheetData>
  <mergeCells count="2">
    <mergeCell ref="A1:F1"/>
    <mergeCell ref="A3:A28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>
      <selection sqref="A1:F1"/>
    </sheetView>
  </sheetViews>
  <sheetFormatPr defaultRowHeight="13.5"/>
  <cols>
    <col min="1" max="1" width="14.5" style="12" customWidth="1"/>
    <col min="2" max="2" width="30.75" customWidth="1"/>
    <col min="3" max="3" width="8.625" customWidth="1"/>
    <col min="4" max="4" width="7" customWidth="1"/>
    <col min="5" max="5" width="6.25" customWidth="1"/>
    <col min="6" max="6" width="7.5" style="11" bestFit="1" customWidth="1"/>
  </cols>
  <sheetData>
    <row r="1" spans="1:7" ht="39.950000000000003" customHeight="1">
      <c r="A1" s="60" t="s">
        <v>116</v>
      </c>
      <c r="B1" s="60"/>
      <c r="C1" s="60"/>
      <c r="D1" s="60"/>
      <c r="E1" s="60"/>
      <c r="F1" s="60"/>
    </row>
    <row r="2" spans="1:7" ht="24.95" customHeight="1">
      <c r="A2" s="7" t="s">
        <v>0</v>
      </c>
      <c r="B2" s="7" t="s">
        <v>2</v>
      </c>
      <c r="C2" s="7" t="s">
        <v>4</v>
      </c>
      <c r="D2" s="7" t="s">
        <v>6</v>
      </c>
      <c r="E2" s="7" t="s">
        <v>8</v>
      </c>
      <c r="F2" s="17" t="s">
        <v>10</v>
      </c>
    </row>
    <row r="3" spans="1:7" ht="24.95" customHeight="1">
      <c r="A3" s="63" t="s">
        <v>43</v>
      </c>
      <c r="B3" s="15" t="s">
        <v>45</v>
      </c>
      <c r="C3" s="16">
        <v>6</v>
      </c>
      <c r="D3" s="16">
        <v>786</v>
      </c>
      <c r="E3" s="16">
        <v>776</v>
      </c>
      <c r="F3" s="36">
        <v>779.3</v>
      </c>
      <c r="G3" t="s">
        <v>144</v>
      </c>
    </row>
    <row r="4" spans="1:7" ht="24.95" customHeight="1">
      <c r="A4" s="63"/>
      <c r="B4" s="15" t="s">
        <v>44</v>
      </c>
      <c r="C4" s="16">
        <v>6</v>
      </c>
      <c r="D4" s="16">
        <v>783</v>
      </c>
      <c r="E4" s="16">
        <v>777</v>
      </c>
      <c r="F4" s="36">
        <v>780.3</v>
      </c>
      <c r="G4" t="s">
        <v>144</v>
      </c>
    </row>
    <row r="5" spans="1:7" ht="24.95" customHeight="1">
      <c r="A5" s="63"/>
      <c r="B5" s="14" t="s">
        <v>16</v>
      </c>
      <c r="C5" s="5">
        <f>SUM(C3:C4)</f>
        <v>12</v>
      </c>
      <c r="D5" s="5">
        <f>MAX(D3:D4)</f>
        <v>786</v>
      </c>
      <c r="E5" s="5">
        <f>MIN(E3:E4)</f>
        <v>776</v>
      </c>
      <c r="F5" s="35">
        <f>SUMPRODUCT(C3:C4,F3:F4)/C5</f>
        <v>779.79999999999984</v>
      </c>
      <c r="G5" t="s">
        <v>144</v>
      </c>
    </row>
    <row r="6" spans="1:7" ht="24.95" customHeight="1">
      <c r="A6" s="63" t="s">
        <v>46</v>
      </c>
      <c r="B6" s="15" t="s">
        <v>26</v>
      </c>
      <c r="C6" s="16">
        <v>2</v>
      </c>
      <c r="D6" s="16">
        <v>602</v>
      </c>
      <c r="E6" s="16">
        <v>601</v>
      </c>
      <c r="F6" s="36">
        <v>601.5</v>
      </c>
    </row>
    <row r="7" spans="1:7" ht="24.95" customHeight="1">
      <c r="A7" s="63"/>
      <c r="B7" s="14" t="s">
        <v>16</v>
      </c>
      <c r="C7" s="5">
        <v>2</v>
      </c>
      <c r="D7" s="5">
        <v>602</v>
      </c>
      <c r="E7" s="5">
        <v>601</v>
      </c>
      <c r="F7" s="35">
        <v>601.5</v>
      </c>
    </row>
    <row r="8" spans="1:7" ht="24.95" customHeight="1">
      <c r="A8" s="63" t="s">
        <v>75</v>
      </c>
      <c r="B8" s="15" t="s">
        <v>56</v>
      </c>
      <c r="C8" s="16">
        <v>1</v>
      </c>
      <c r="D8" s="16">
        <v>598</v>
      </c>
      <c r="E8" s="16">
        <v>598</v>
      </c>
      <c r="F8" s="36">
        <v>598</v>
      </c>
    </row>
    <row r="9" spans="1:7" ht="24.95" customHeight="1">
      <c r="A9" s="63"/>
      <c r="B9" s="14" t="s">
        <v>16</v>
      </c>
      <c r="C9" s="5">
        <v>1</v>
      </c>
      <c r="D9" s="5">
        <v>598</v>
      </c>
      <c r="E9" s="5">
        <v>598</v>
      </c>
      <c r="F9" s="35">
        <v>598</v>
      </c>
    </row>
    <row r="10" spans="1:7" ht="24.95" customHeight="1">
      <c r="A10" s="64" t="s">
        <v>24</v>
      </c>
      <c r="B10" s="15" t="s">
        <v>72</v>
      </c>
      <c r="C10" s="16">
        <v>2</v>
      </c>
      <c r="D10" s="16">
        <v>606</v>
      </c>
      <c r="E10" s="16">
        <v>600</v>
      </c>
      <c r="F10" s="36">
        <v>603</v>
      </c>
    </row>
    <row r="11" spans="1:7" ht="24.95" customHeight="1">
      <c r="A11" s="65"/>
      <c r="B11" s="15" t="s">
        <v>30</v>
      </c>
      <c r="C11" s="16">
        <v>2</v>
      </c>
      <c r="D11" s="16">
        <v>605</v>
      </c>
      <c r="E11" s="16">
        <v>604</v>
      </c>
      <c r="F11" s="36">
        <v>604.5</v>
      </c>
    </row>
    <row r="12" spans="1:7" ht="24.95" customHeight="1">
      <c r="A12" s="65"/>
      <c r="B12" s="15" t="s">
        <v>59</v>
      </c>
      <c r="C12" s="16">
        <v>3</v>
      </c>
      <c r="D12" s="16">
        <v>602</v>
      </c>
      <c r="E12" s="16">
        <v>601</v>
      </c>
      <c r="F12" s="36">
        <v>601.70000000000005</v>
      </c>
    </row>
    <row r="13" spans="1:7" ht="24.95" customHeight="1">
      <c r="A13" s="65"/>
      <c r="B13" s="15" t="s">
        <v>29</v>
      </c>
      <c r="C13" s="16">
        <v>2</v>
      </c>
      <c r="D13" s="16">
        <v>604</v>
      </c>
      <c r="E13" s="16">
        <v>601</v>
      </c>
      <c r="F13" s="36">
        <v>602.5</v>
      </c>
    </row>
    <row r="14" spans="1:7" ht="24.95" customHeight="1">
      <c r="A14" s="65"/>
      <c r="B14" s="15" t="s">
        <v>66</v>
      </c>
      <c r="C14" s="16">
        <v>2</v>
      </c>
      <c r="D14" s="16">
        <v>604</v>
      </c>
      <c r="E14" s="16">
        <v>603</v>
      </c>
      <c r="F14" s="36">
        <v>603.5</v>
      </c>
    </row>
    <row r="15" spans="1:7" ht="24.95" customHeight="1">
      <c r="A15" s="65"/>
      <c r="B15" s="15" t="s">
        <v>63</v>
      </c>
      <c r="C15" s="16">
        <v>6</v>
      </c>
      <c r="D15" s="16">
        <v>604</v>
      </c>
      <c r="E15" s="16">
        <v>600</v>
      </c>
      <c r="F15" s="36">
        <v>602.20000000000005</v>
      </c>
    </row>
    <row r="16" spans="1:7" ht="24.95" customHeight="1">
      <c r="A16" s="65"/>
      <c r="B16" s="15" t="s">
        <v>50</v>
      </c>
      <c r="C16" s="16">
        <v>2</v>
      </c>
      <c r="D16" s="16">
        <v>603</v>
      </c>
      <c r="E16" s="16">
        <v>600</v>
      </c>
      <c r="F16" s="36">
        <v>601.5</v>
      </c>
    </row>
    <row r="17" spans="1:6" ht="24.95" customHeight="1">
      <c r="A17" s="65"/>
      <c r="B17" s="15" t="s">
        <v>27</v>
      </c>
      <c r="C17" s="16">
        <v>4</v>
      </c>
      <c r="D17" s="16">
        <v>611</v>
      </c>
      <c r="E17" s="16">
        <v>606</v>
      </c>
      <c r="F17" s="36">
        <v>608</v>
      </c>
    </row>
    <row r="18" spans="1:6" ht="24.95" customHeight="1">
      <c r="A18" s="65"/>
      <c r="B18" s="15" t="s">
        <v>67</v>
      </c>
      <c r="C18" s="16">
        <v>2</v>
      </c>
      <c r="D18" s="16">
        <v>605</v>
      </c>
      <c r="E18" s="16">
        <v>602</v>
      </c>
      <c r="F18" s="36">
        <v>603.5</v>
      </c>
    </row>
    <row r="19" spans="1:6" ht="24.95" customHeight="1">
      <c r="A19" s="65"/>
      <c r="B19" s="22" t="s">
        <v>15</v>
      </c>
      <c r="C19" s="23">
        <v>8</v>
      </c>
      <c r="D19" s="24">
        <v>610</v>
      </c>
      <c r="E19" s="23">
        <v>604</v>
      </c>
      <c r="F19" s="31">
        <v>606</v>
      </c>
    </row>
    <row r="20" spans="1:6" ht="24.95" customHeight="1">
      <c r="A20" s="65"/>
      <c r="B20" s="15" t="s">
        <v>65</v>
      </c>
      <c r="C20" s="16">
        <v>3</v>
      </c>
      <c r="D20" s="16">
        <v>604</v>
      </c>
      <c r="E20" s="16">
        <v>604</v>
      </c>
      <c r="F20" s="36">
        <v>604</v>
      </c>
    </row>
    <row r="21" spans="1:6" ht="24.95" customHeight="1">
      <c r="A21" s="65"/>
      <c r="B21" s="15" t="s">
        <v>26</v>
      </c>
      <c r="C21" s="16">
        <v>8</v>
      </c>
      <c r="D21" s="16">
        <v>605</v>
      </c>
      <c r="E21" s="16">
        <v>600</v>
      </c>
      <c r="F21" s="36">
        <v>601.79999999999995</v>
      </c>
    </row>
    <row r="22" spans="1:6" ht="24.95" customHeight="1">
      <c r="A22" s="65"/>
      <c r="B22" s="15" t="s">
        <v>62</v>
      </c>
      <c r="C22" s="16">
        <v>2</v>
      </c>
      <c r="D22" s="16">
        <v>600</v>
      </c>
      <c r="E22" s="16">
        <v>600</v>
      </c>
      <c r="F22" s="36">
        <v>600</v>
      </c>
    </row>
    <row r="23" spans="1:6" ht="24.95" customHeight="1">
      <c r="A23" s="65"/>
      <c r="B23" s="15" t="s">
        <v>25</v>
      </c>
      <c r="C23" s="16">
        <v>4</v>
      </c>
      <c r="D23" s="16">
        <v>613</v>
      </c>
      <c r="E23" s="16">
        <v>606</v>
      </c>
      <c r="F23" s="36">
        <v>609.29999999999995</v>
      </c>
    </row>
    <row r="24" spans="1:6" ht="24.95" customHeight="1">
      <c r="A24" s="65"/>
      <c r="B24" s="15" t="s">
        <v>32</v>
      </c>
      <c r="C24" s="16">
        <v>1</v>
      </c>
      <c r="D24" s="16">
        <v>601</v>
      </c>
      <c r="E24" s="16">
        <v>601</v>
      </c>
      <c r="F24" s="36">
        <v>601</v>
      </c>
    </row>
    <row r="25" spans="1:6" ht="24.95" customHeight="1">
      <c r="A25" s="65"/>
      <c r="B25" s="15" t="s">
        <v>69</v>
      </c>
      <c r="C25" s="16">
        <v>2</v>
      </c>
      <c r="D25" s="16">
        <v>601</v>
      </c>
      <c r="E25" s="16">
        <v>601</v>
      </c>
      <c r="F25" s="36">
        <v>601</v>
      </c>
    </row>
    <row r="26" spans="1:6" ht="24.95" customHeight="1">
      <c r="A26" s="65"/>
      <c r="B26" s="15" t="s">
        <v>60</v>
      </c>
      <c r="C26" s="16">
        <v>2</v>
      </c>
      <c r="D26" s="16">
        <v>610</v>
      </c>
      <c r="E26" s="16">
        <v>607</v>
      </c>
      <c r="F26" s="36">
        <v>608.5</v>
      </c>
    </row>
    <row r="27" spans="1:6" ht="24.95" customHeight="1">
      <c r="A27" s="65"/>
      <c r="B27" s="15" t="s">
        <v>58</v>
      </c>
      <c r="C27" s="16">
        <v>2</v>
      </c>
      <c r="D27" s="16">
        <v>601</v>
      </c>
      <c r="E27" s="16">
        <v>601</v>
      </c>
      <c r="F27" s="36">
        <v>601</v>
      </c>
    </row>
    <row r="28" spans="1:6" ht="24.95" customHeight="1">
      <c r="A28" s="65"/>
      <c r="B28" s="15" t="s">
        <v>56</v>
      </c>
      <c r="C28" s="16">
        <v>1</v>
      </c>
      <c r="D28" s="16">
        <v>600</v>
      </c>
      <c r="E28" s="16">
        <v>600</v>
      </c>
      <c r="F28" s="36">
        <v>600</v>
      </c>
    </row>
    <row r="29" spans="1:6" ht="24.95" customHeight="1">
      <c r="A29" s="65"/>
      <c r="B29" s="15" t="s">
        <v>57</v>
      </c>
      <c r="C29" s="16">
        <v>2</v>
      </c>
      <c r="D29" s="16">
        <v>605</v>
      </c>
      <c r="E29" s="16">
        <v>602</v>
      </c>
      <c r="F29" s="36">
        <v>603.5</v>
      </c>
    </row>
    <row r="30" spans="1:6" ht="24.95" customHeight="1">
      <c r="A30" s="65"/>
      <c r="B30" s="15" t="s">
        <v>12</v>
      </c>
      <c r="C30" s="16">
        <v>16</v>
      </c>
      <c r="D30" s="16">
        <v>619</v>
      </c>
      <c r="E30" s="16">
        <v>605</v>
      </c>
      <c r="F30" s="36">
        <v>609.1</v>
      </c>
    </row>
    <row r="31" spans="1:6" ht="24.95" customHeight="1">
      <c r="A31" s="65"/>
      <c r="B31" s="15" t="s">
        <v>33</v>
      </c>
      <c r="C31" s="16">
        <v>4</v>
      </c>
      <c r="D31" s="16">
        <v>603</v>
      </c>
      <c r="E31" s="16">
        <v>600</v>
      </c>
      <c r="F31" s="36">
        <v>602</v>
      </c>
    </row>
    <row r="32" spans="1:6" ht="24.95" customHeight="1">
      <c r="A32" s="65"/>
      <c r="B32" s="15" t="s">
        <v>34</v>
      </c>
      <c r="C32" s="16">
        <v>4</v>
      </c>
      <c r="D32" s="16">
        <v>608</v>
      </c>
      <c r="E32" s="16">
        <v>601</v>
      </c>
      <c r="F32" s="36">
        <v>603.79999999999995</v>
      </c>
    </row>
    <row r="33" spans="1:6" ht="24.95" customHeight="1">
      <c r="A33" s="65"/>
      <c r="B33" s="15" t="s">
        <v>49</v>
      </c>
      <c r="C33" s="16">
        <v>4</v>
      </c>
      <c r="D33" s="16">
        <v>609</v>
      </c>
      <c r="E33" s="16">
        <v>601</v>
      </c>
      <c r="F33" s="36">
        <v>604.79999999999995</v>
      </c>
    </row>
    <row r="34" spans="1:6" ht="24.95" customHeight="1">
      <c r="A34" s="65"/>
      <c r="B34" s="15" t="s">
        <v>48</v>
      </c>
      <c r="C34" s="16">
        <v>3</v>
      </c>
      <c r="D34" s="16">
        <v>606</v>
      </c>
      <c r="E34" s="16">
        <v>600</v>
      </c>
      <c r="F34" s="36">
        <v>602.29999999999995</v>
      </c>
    </row>
    <row r="35" spans="1:6" ht="24.95" customHeight="1">
      <c r="A35" s="65"/>
      <c r="B35" s="15" t="s">
        <v>13</v>
      </c>
      <c r="C35" s="16">
        <v>4</v>
      </c>
      <c r="D35" s="16">
        <v>606</v>
      </c>
      <c r="E35" s="16">
        <v>601</v>
      </c>
      <c r="F35" s="36">
        <v>603.5</v>
      </c>
    </row>
    <row r="36" spans="1:6" ht="24.95" customHeight="1">
      <c r="A36" s="65"/>
      <c r="B36" s="15" t="s">
        <v>28</v>
      </c>
      <c r="C36" s="16">
        <v>3</v>
      </c>
      <c r="D36" s="16">
        <v>601</v>
      </c>
      <c r="E36" s="16">
        <v>601</v>
      </c>
      <c r="F36" s="36">
        <v>601</v>
      </c>
    </row>
    <row r="37" spans="1:6" ht="24.95" customHeight="1">
      <c r="A37" s="65"/>
      <c r="B37" s="15" t="s">
        <v>61</v>
      </c>
      <c r="C37" s="16">
        <v>2</v>
      </c>
      <c r="D37" s="16">
        <v>602</v>
      </c>
      <c r="E37" s="16">
        <v>601</v>
      </c>
      <c r="F37" s="36">
        <v>601.5</v>
      </c>
    </row>
    <row r="38" spans="1:6" ht="24.95" customHeight="1">
      <c r="A38" s="65"/>
      <c r="B38" s="15" t="s">
        <v>47</v>
      </c>
      <c r="C38" s="16">
        <v>2</v>
      </c>
      <c r="D38" s="16">
        <v>601</v>
      </c>
      <c r="E38" s="16">
        <v>600</v>
      </c>
      <c r="F38" s="36">
        <v>600.5</v>
      </c>
    </row>
    <row r="39" spans="1:6" ht="24.95" customHeight="1">
      <c r="A39" s="65"/>
      <c r="B39" s="15" t="s">
        <v>52</v>
      </c>
      <c r="C39" s="16">
        <v>2</v>
      </c>
      <c r="D39" s="16">
        <v>603</v>
      </c>
      <c r="E39" s="16">
        <v>601</v>
      </c>
      <c r="F39" s="36">
        <v>602</v>
      </c>
    </row>
    <row r="40" spans="1:6" ht="24.95" customHeight="1">
      <c r="A40" s="65"/>
      <c r="B40" s="15" t="s">
        <v>87</v>
      </c>
      <c r="C40" s="16">
        <v>4</v>
      </c>
      <c r="D40" s="16">
        <v>602</v>
      </c>
      <c r="E40" s="16">
        <v>602</v>
      </c>
      <c r="F40" s="36">
        <v>602</v>
      </c>
    </row>
    <row r="41" spans="1:6" ht="24.95" customHeight="1">
      <c r="A41" s="65"/>
      <c r="B41" s="15" t="s">
        <v>88</v>
      </c>
      <c r="C41" s="16">
        <v>3</v>
      </c>
      <c r="D41" s="16">
        <v>603</v>
      </c>
      <c r="E41" s="16">
        <v>603</v>
      </c>
      <c r="F41" s="36">
        <v>603</v>
      </c>
    </row>
    <row r="42" spans="1:6" ht="24.95" customHeight="1">
      <c r="A42" s="65"/>
      <c r="B42" s="15" t="s">
        <v>64</v>
      </c>
      <c r="C42" s="16">
        <v>2</v>
      </c>
      <c r="D42" s="16">
        <v>604</v>
      </c>
      <c r="E42" s="16">
        <v>601</v>
      </c>
      <c r="F42" s="36">
        <v>602.5</v>
      </c>
    </row>
    <row r="43" spans="1:6" ht="24.95" customHeight="1">
      <c r="A43" s="65"/>
      <c r="B43" s="15" t="s">
        <v>89</v>
      </c>
      <c r="C43" s="16">
        <v>4</v>
      </c>
      <c r="D43" s="16">
        <v>605</v>
      </c>
      <c r="E43" s="16">
        <v>600</v>
      </c>
      <c r="F43" s="36">
        <v>601.29999999999995</v>
      </c>
    </row>
    <row r="44" spans="1:6" ht="24.95" customHeight="1">
      <c r="A44" s="65"/>
      <c r="B44" s="15" t="s">
        <v>40</v>
      </c>
      <c r="C44" s="16">
        <v>3</v>
      </c>
      <c r="D44" s="16">
        <v>601</v>
      </c>
      <c r="E44" s="16">
        <v>600</v>
      </c>
      <c r="F44" s="36">
        <v>600.70000000000005</v>
      </c>
    </row>
    <row r="45" spans="1:6" ht="24.95" customHeight="1">
      <c r="A45" s="66"/>
      <c r="B45" s="14" t="s">
        <v>16</v>
      </c>
      <c r="C45" s="5">
        <f>SUM(C10:C44)</f>
        <v>120</v>
      </c>
      <c r="D45" s="5">
        <f>MAX(D10:D44)</f>
        <v>619</v>
      </c>
      <c r="E45" s="5">
        <f>MIN(E10:E44)</f>
        <v>600</v>
      </c>
      <c r="F45" s="35">
        <v>604</v>
      </c>
    </row>
    <row r="46" spans="1:6" ht="24.95" customHeight="1">
      <c r="A46" s="64" t="s">
        <v>35</v>
      </c>
      <c r="B46" s="15" t="s">
        <v>36</v>
      </c>
      <c r="C46" s="16">
        <v>3</v>
      </c>
      <c r="D46" s="16">
        <v>600</v>
      </c>
      <c r="E46" s="16">
        <v>598</v>
      </c>
      <c r="F46" s="36">
        <v>599</v>
      </c>
    </row>
    <row r="47" spans="1:6" ht="24.95" customHeight="1">
      <c r="A47" s="65"/>
      <c r="B47" s="15" t="s">
        <v>17</v>
      </c>
      <c r="C47" s="16">
        <v>2</v>
      </c>
      <c r="D47" s="16">
        <v>606</v>
      </c>
      <c r="E47" s="16">
        <v>601</v>
      </c>
      <c r="F47" s="36">
        <v>603.5</v>
      </c>
    </row>
    <row r="48" spans="1:6" ht="24.95" customHeight="1">
      <c r="A48" s="65"/>
      <c r="B48" s="15" t="s">
        <v>37</v>
      </c>
      <c r="C48" s="16">
        <v>5</v>
      </c>
      <c r="D48" s="16">
        <v>604</v>
      </c>
      <c r="E48" s="16">
        <v>597</v>
      </c>
      <c r="F48" s="36">
        <v>599</v>
      </c>
    </row>
    <row r="49" spans="1:6" ht="24.95" customHeight="1">
      <c r="A49" s="65"/>
      <c r="B49" s="15" t="s">
        <v>38</v>
      </c>
      <c r="C49" s="16">
        <v>2</v>
      </c>
      <c r="D49" s="16">
        <v>604</v>
      </c>
      <c r="E49" s="16">
        <v>604</v>
      </c>
      <c r="F49" s="36">
        <v>604</v>
      </c>
    </row>
    <row r="50" spans="1:6" ht="24.95" customHeight="1">
      <c r="A50" s="65"/>
      <c r="B50" s="15" t="s">
        <v>31</v>
      </c>
      <c r="C50" s="16">
        <v>2</v>
      </c>
      <c r="D50" s="16">
        <v>600</v>
      </c>
      <c r="E50" s="16">
        <v>600</v>
      </c>
      <c r="F50" s="36">
        <v>600</v>
      </c>
    </row>
    <row r="51" spans="1:6" ht="24.95" customHeight="1">
      <c r="A51" s="65"/>
      <c r="B51" s="15" t="s">
        <v>70</v>
      </c>
      <c r="C51" s="16">
        <v>3</v>
      </c>
      <c r="D51" s="16">
        <v>598</v>
      </c>
      <c r="E51" s="16">
        <v>598</v>
      </c>
      <c r="F51" s="36">
        <v>598</v>
      </c>
    </row>
    <row r="52" spans="1:6" ht="24.95" customHeight="1">
      <c r="A52" s="65"/>
      <c r="B52" s="15" t="s">
        <v>69</v>
      </c>
      <c r="C52" s="16">
        <v>3</v>
      </c>
      <c r="D52" s="16">
        <v>609</v>
      </c>
      <c r="E52" s="16">
        <v>598</v>
      </c>
      <c r="F52" s="36">
        <v>602</v>
      </c>
    </row>
    <row r="53" spans="1:6" ht="24.95" customHeight="1">
      <c r="A53" s="65"/>
      <c r="B53" s="15" t="s">
        <v>55</v>
      </c>
      <c r="C53" s="16">
        <v>3</v>
      </c>
      <c r="D53" s="16">
        <v>598</v>
      </c>
      <c r="E53" s="16">
        <v>597</v>
      </c>
      <c r="F53" s="36">
        <v>597.70000000000005</v>
      </c>
    </row>
    <row r="54" spans="1:6" ht="24.95" customHeight="1">
      <c r="A54" s="65"/>
      <c r="B54" s="15" t="s">
        <v>73</v>
      </c>
      <c r="C54" s="16">
        <v>3</v>
      </c>
      <c r="D54" s="16">
        <v>600</v>
      </c>
      <c r="E54" s="16">
        <v>598</v>
      </c>
      <c r="F54" s="36">
        <v>599.29999999999995</v>
      </c>
    </row>
    <row r="55" spans="1:6" ht="24.95" customHeight="1">
      <c r="A55" s="65"/>
      <c r="B55" s="15" t="s">
        <v>56</v>
      </c>
      <c r="C55" s="16">
        <v>2</v>
      </c>
      <c r="D55" s="16">
        <v>599</v>
      </c>
      <c r="E55" s="16">
        <v>598</v>
      </c>
      <c r="F55" s="36">
        <v>598.5</v>
      </c>
    </row>
    <row r="56" spans="1:6" ht="24.95" customHeight="1">
      <c r="A56" s="65"/>
      <c r="B56" s="15" t="s">
        <v>54</v>
      </c>
      <c r="C56" s="16">
        <v>3</v>
      </c>
      <c r="D56" s="16">
        <v>607</v>
      </c>
      <c r="E56" s="16">
        <v>599</v>
      </c>
      <c r="F56" s="36">
        <v>602</v>
      </c>
    </row>
    <row r="57" spans="1:6" ht="24.95" customHeight="1">
      <c r="A57" s="65"/>
      <c r="B57" s="15" t="s">
        <v>39</v>
      </c>
      <c r="C57" s="16">
        <v>3</v>
      </c>
      <c r="D57" s="16">
        <v>600</v>
      </c>
      <c r="E57" s="16">
        <v>598</v>
      </c>
      <c r="F57" s="36">
        <v>599</v>
      </c>
    </row>
    <row r="58" spans="1:6" ht="24.95" customHeight="1">
      <c r="A58" s="66"/>
      <c r="B58" s="14" t="s">
        <v>16</v>
      </c>
      <c r="C58" s="5">
        <f>SUM(C46:C57)</f>
        <v>34</v>
      </c>
      <c r="D58" s="5">
        <f>MAX(D46:D57)</f>
        <v>609</v>
      </c>
      <c r="E58" s="5">
        <f>MIN(E46:E57)</f>
        <v>597</v>
      </c>
      <c r="F58" s="35">
        <v>600</v>
      </c>
    </row>
  </sheetData>
  <mergeCells count="6">
    <mergeCell ref="A46:A58"/>
    <mergeCell ref="A1:F1"/>
    <mergeCell ref="A3:A5"/>
    <mergeCell ref="A6:A7"/>
    <mergeCell ref="A8:A9"/>
    <mergeCell ref="A10:A45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sqref="A1:F1"/>
    </sheetView>
  </sheetViews>
  <sheetFormatPr defaultRowHeight="13.5"/>
  <cols>
    <col min="1" max="1" width="14.125" customWidth="1"/>
    <col min="2" max="2" width="32.5" customWidth="1"/>
    <col min="3" max="3" width="8.75" customWidth="1"/>
    <col min="4" max="4" width="7.5" customWidth="1"/>
    <col min="5" max="5" width="7.5" bestFit="1" customWidth="1"/>
    <col min="6" max="6" width="7.375" style="11" customWidth="1"/>
  </cols>
  <sheetData>
    <row r="1" spans="1:11" ht="39.950000000000003" customHeight="1">
      <c r="A1" s="60" t="s">
        <v>97</v>
      </c>
      <c r="B1" s="60"/>
      <c r="C1" s="60"/>
      <c r="D1" s="60"/>
      <c r="E1" s="60"/>
      <c r="F1" s="60"/>
    </row>
    <row r="2" spans="1:11" ht="24.95" customHeight="1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7" t="s">
        <v>10</v>
      </c>
      <c r="H2" s="56" t="s">
        <v>6</v>
      </c>
      <c r="I2" s="56" t="s">
        <v>8</v>
      </c>
      <c r="J2" s="56" t="s">
        <v>10</v>
      </c>
    </row>
    <row r="3" spans="1:11" ht="24.95" customHeight="1">
      <c r="A3" s="63" t="s">
        <v>77</v>
      </c>
      <c r="B3" s="15" t="s">
        <v>45</v>
      </c>
      <c r="C3" s="16">
        <v>3</v>
      </c>
      <c r="D3" s="16">
        <v>477</v>
      </c>
      <c r="E3" s="16">
        <v>450</v>
      </c>
      <c r="F3" s="16">
        <v>463.7</v>
      </c>
      <c r="G3" t="s">
        <v>145</v>
      </c>
      <c r="H3" s="16">
        <v>693</v>
      </c>
      <c r="I3" s="16">
        <v>685</v>
      </c>
      <c r="J3" s="16">
        <v>688.3</v>
      </c>
      <c r="K3" t="s">
        <v>143</v>
      </c>
    </row>
    <row r="4" spans="1:11" ht="24.95" customHeight="1">
      <c r="A4" s="69"/>
      <c r="B4" s="15" t="s">
        <v>44</v>
      </c>
      <c r="C4" s="16">
        <v>2</v>
      </c>
      <c r="D4" s="16">
        <v>477</v>
      </c>
      <c r="E4" s="16">
        <v>465</v>
      </c>
      <c r="F4" s="16">
        <v>471</v>
      </c>
      <c r="G4" t="s">
        <v>145</v>
      </c>
      <c r="H4" s="16">
        <v>699</v>
      </c>
      <c r="I4" s="16">
        <v>692</v>
      </c>
      <c r="J4" s="16">
        <v>695.5</v>
      </c>
      <c r="K4" t="s">
        <v>143</v>
      </c>
    </row>
    <row r="5" spans="1:11" ht="24.95" customHeight="1">
      <c r="A5" s="69"/>
      <c r="B5" s="17" t="s">
        <v>16</v>
      </c>
      <c r="C5" s="5">
        <f>SUM(C3:C4)</f>
        <v>5</v>
      </c>
      <c r="D5" s="5">
        <v>477</v>
      </c>
      <c r="E5" s="5">
        <v>450</v>
      </c>
      <c r="F5" s="5">
        <v>466.6</v>
      </c>
      <c r="G5" t="s">
        <v>145</v>
      </c>
      <c r="H5" s="5">
        <v>699</v>
      </c>
      <c r="I5" s="5">
        <v>685</v>
      </c>
      <c r="J5" s="5">
        <v>691.2</v>
      </c>
      <c r="K5" t="s">
        <v>143</v>
      </c>
    </row>
    <row r="6" spans="1:11" ht="24.95" customHeight="1">
      <c r="A6" s="63" t="s">
        <v>76</v>
      </c>
      <c r="B6" s="15" t="s">
        <v>45</v>
      </c>
      <c r="C6" s="16">
        <v>2</v>
      </c>
      <c r="D6" s="16">
        <v>525</v>
      </c>
      <c r="E6" s="16">
        <v>512</v>
      </c>
      <c r="F6" s="16">
        <v>518.5</v>
      </c>
      <c r="G6" t="s">
        <v>145</v>
      </c>
      <c r="H6" s="57">
        <v>742</v>
      </c>
      <c r="I6" s="57">
        <v>730</v>
      </c>
      <c r="J6" s="57">
        <v>736</v>
      </c>
      <c r="K6" t="s">
        <v>143</v>
      </c>
    </row>
    <row r="7" spans="1:11" ht="24.95" customHeight="1">
      <c r="A7" s="69"/>
      <c r="B7" s="15" t="s">
        <v>44</v>
      </c>
      <c r="C7" s="16">
        <v>3</v>
      </c>
      <c r="D7" s="16">
        <v>510</v>
      </c>
      <c r="E7" s="16">
        <v>505</v>
      </c>
      <c r="F7" s="16">
        <v>506</v>
      </c>
      <c r="G7" t="s">
        <v>145</v>
      </c>
      <c r="H7" s="57">
        <v>736</v>
      </c>
      <c r="I7" s="57">
        <v>730</v>
      </c>
      <c r="J7" s="57">
        <v>732.3</v>
      </c>
      <c r="K7" t="s">
        <v>143</v>
      </c>
    </row>
    <row r="8" spans="1:11" ht="24.95" customHeight="1">
      <c r="A8" s="69"/>
      <c r="B8" s="17" t="s">
        <v>16</v>
      </c>
      <c r="C8" s="5">
        <f>SUM(C6:C7)</f>
        <v>5</v>
      </c>
      <c r="D8" s="5">
        <v>525</v>
      </c>
      <c r="E8" s="5">
        <v>505</v>
      </c>
      <c r="F8" s="5">
        <v>511</v>
      </c>
      <c r="G8" t="s">
        <v>145</v>
      </c>
      <c r="H8" s="57">
        <v>742</v>
      </c>
      <c r="I8" s="57">
        <v>730</v>
      </c>
      <c r="J8" s="57">
        <v>733.8</v>
      </c>
      <c r="K8" t="s">
        <v>143</v>
      </c>
    </row>
    <row r="9" spans="1:11" ht="24.95" customHeight="1">
      <c r="A9" s="63" t="s">
        <v>24</v>
      </c>
      <c r="B9" s="15" t="s">
        <v>30</v>
      </c>
      <c r="C9" s="16">
        <v>2</v>
      </c>
      <c r="D9" s="16">
        <v>571</v>
      </c>
      <c r="E9" s="16">
        <v>568</v>
      </c>
      <c r="F9" s="21">
        <v>569.5</v>
      </c>
    </row>
    <row r="10" spans="1:11" ht="24.95" customHeight="1">
      <c r="A10" s="63"/>
      <c r="B10" s="15" t="s">
        <v>59</v>
      </c>
      <c r="C10" s="16">
        <v>2</v>
      </c>
      <c r="D10" s="16">
        <v>566</v>
      </c>
      <c r="E10" s="16">
        <v>565</v>
      </c>
      <c r="F10" s="21">
        <v>565.5</v>
      </c>
    </row>
    <row r="11" spans="1:11" ht="24.95" customHeight="1">
      <c r="A11" s="63"/>
      <c r="B11" s="15" t="s">
        <v>66</v>
      </c>
      <c r="C11" s="16">
        <v>2</v>
      </c>
      <c r="D11" s="16">
        <v>567</v>
      </c>
      <c r="E11" s="16">
        <v>563</v>
      </c>
      <c r="F11" s="21">
        <v>565</v>
      </c>
    </row>
    <row r="12" spans="1:11" ht="24.95" customHeight="1">
      <c r="A12" s="63"/>
      <c r="B12" s="15" t="s">
        <v>63</v>
      </c>
      <c r="C12" s="16">
        <v>3</v>
      </c>
      <c r="D12" s="16">
        <v>574</v>
      </c>
      <c r="E12" s="16">
        <v>571</v>
      </c>
      <c r="F12" s="21">
        <v>572.70000000000005</v>
      </c>
    </row>
    <row r="13" spans="1:11" ht="24.95" customHeight="1">
      <c r="A13" s="63"/>
      <c r="B13" s="15" t="s">
        <v>50</v>
      </c>
      <c r="C13" s="16">
        <v>2</v>
      </c>
      <c r="D13" s="16">
        <v>576</v>
      </c>
      <c r="E13" s="16">
        <v>566</v>
      </c>
      <c r="F13" s="21">
        <v>571</v>
      </c>
    </row>
    <row r="14" spans="1:11" ht="24.95" customHeight="1">
      <c r="A14" s="63"/>
      <c r="B14" s="15" t="s">
        <v>51</v>
      </c>
      <c r="C14" s="16">
        <v>2</v>
      </c>
      <c r="D14" s="16">
        <v>569</v>
      </c>
      <c r="E14" s="16">
        <v>562</v>
      </c>
      <c r="F14" s="21">
        <v>565.5</v>
      </c>
    </row>
    <row r="15" spans="1:11" ht="24.95" customHeight="1">
      <c r="A15" s="63"/>
      <c r="B15" s="15" t="s">
        <v>27</v>
      </c>
      <c r="C15" s="16">
        <v>4</v>
      </c>
      <c r="D15" s="16">
        <v>586</v>
      </c>
      <c r="E15" s="16">
        <v>579</v>
      </c>
      <c r="F15" s="21">
        <v>581.5</v>
      </c>
    </row>
    <row r="16" spans="1:11" ht="24.95" customHeight="1">
      <c r="A16" s="63"/>
      <c r="B16" s="15" t="s">
        <v>67</v>
      </c>
      <c r="C16" s="16">
        <v>2</v>
      </c>
      <c r="D16" s="16">
        <v>567</v>
      </c>
      <c r="E16" s="16">
        <v>564</v>
      </c>
      <c r="F16" s="21">
        <v>565.5</v>
      </c>
    </row>
    <row r="17" spans="1:6" ht="24.95" customHeight="1">
      <c r="A17" s="63"/>
      <c r="B17" s="15" t="s">
        <v>15</v>
      </c>
      <c r="C17" s="16">
        <v>7</v>
      </c>
      <c r="D17" s="16">
        <v>573</v>
      </c>
      <c r="E17" s="16">
        <v>567</v>
      </c>
      <c r="F17" s="21">
        <v>569.6</v>
      </c>
    </row>
    <row r="18" spans="1:6" ht="24.95" customHeight="1">
      <c r="A18" s="63"/>
      <c r="B18" s="15" t="s">
        <v>26</v>
      </c>
      <c r="C18" s="16">
        <v>5</v>
      </c>
      <c r="D18" s="16">
        <v>577</v>
      </c>
      <c r="E18" s="16">
        <v>563</v>
      </c>
      <c r="F18" s="21">
        <v>567.6</v>
      </c>
    </row>
    <row r="19" spans="1:6" ht="24.95" customHeight="1">
      <c r="A19" s="63"/>
      <c r="B19" s="15" t="s">
        <v>62</v>
      </c>
      <c r="C19" s="16">
        <v>2</v>
      </c>
      <c r="D19" s="16">
        <v>569</v>
      </c>
      <c r="E19" s="16">
        <v>563</v>
      </c>
      <c r="F19" s="21">
        <v>566</v>
      </c>
    </row>
    <row r="20" spans="1:6" ht="24.95" customHeight="1">
      <c r="A20" s="63"/>
      <c r="B20" s="15" t="s">
        <v>25</v>
      </c>
      <c r="C20" s="16">
        <v>4</v>
      </c>
      <c r="D20" s="16">
        <v>580</v>
      </c>
      <c r="E20" s="16">
        <v>577</v>
      </c>
      <c r="F20" s="21">
        <v>578.29999999999995</v>
      </c>
    </row>
    <row r="21" spans="1:6" ht="24.95" customHeight="1">
      <c r="A21" s="63"/>
      <c r="B21" s="15" t="s">
        <v>32</v>
      </c>
      <c r="C21" s="16">
        <v>2</v>
      </c>
      <c r="D21" s="16">
        <v>569</v>
      </c>
      <c r="E21" s="16">
        <v>562</v>
      </c>
      <c r="F21" s="21">
        <v>565.5</v>
      </c>
    </row>
    <row r="22" spans="1:6" ht="24.95" customHeight="1">
      <c r="A22" s="63"/>
      <c r="B22" s="15" t="s">
        <v>69</v>
      </c>
      <c r="C22" s="16">
        <v>2</v>
      </c>
      <c r="D22" s="16">
        <v>566</v>
      </c>
      <c r="E22" s="16">
        <v>565</v>
      </c>
      <c r="F22" s="21">
        <v>565.5</v>
      </c>
    </row>
    <row r="23" spans="1:6" ht="24.95" customHeight="1">
      <c r="A23" s="63"/>
      <c r="B23" s="15" t="s">
        <v>68</v>
      </c>
      <c r="C23" s="16">
        <v>2</v>
      </c>
      <c r="D23" s="16">
        <v>562</v>
      </c>
      <c r="E23" s="16">
        <v>562</v>
      </c>
      <c r="F23" s="21">
        <v>562</v>
      </c>
    </row>
    <row r="24" spans="1:6" ht="24.95" customHeight="1">
      <c r="A24" s="63"/>
      <c r="B24" s="15" t="s">
        <v>58</v>
      </c>
      <c r="C24" s="16">
        <v>2</v>
      </c>
      <c r="D24" s="16">
        <v>566</v>
      </c>
      <c r="E24" s="16">
        <v>566</v>
      </c>
      <c r="F24" s="21">
        <v>566</v>
      </c>
    </row>
    <row r="25" spans="1:6" ht="24.95" customHeight="1">
      <c r="A25" s="63"/>
      <c r="B25" s="15" t="s">
        <v>57</v>
      </c>
      <c r="C25" s="16">
        <v>2</v>
      </c>
      <c r="D25" s="16">
        <v>584</v>
      </c>
      <c r="E25" s="16">
        <v>577</v>
      </c>
      <c r="F25" s="21">
        <v>580.5</v>
      </c>
    </row>
    <row r="26" spans="1:6" ht="24.95" customHeight="1">
      <c r="A26" s="63"/>
      <c r="B26" s="15" t="s">
        <v>12</v>
      </c>
      <c r="C26" s="16">
        <v>10</v>
      </c>
      <c r="D26" s="16">
        <v>584</v>
      </c>
      <c r="E26" s="16">
        <v>574</v>
      </c>
      <c r="F26" s="21">
        <v>579.4</v>
      </c>
    </row>
    <row r="27" spans="1:6" ht="24.95" customHeight="1">
      <c r="A27" s="63"/>
      <c r="B27" s="15" t="s">
        <v>33</v>
      </c>
      <c r="C27" s="16">
        <v>2</v>
      </c>
      <c r="D27" s="16">
        <v>571</v>
      </c>
      <c r="E27" s="16">
        <v>569</v>
      </c>
      <c r="F27" s="21">
        <v>570</v>
      </c>
    </row>
    <row r="28" spans="1:6" ht="24.95" customHeight="1">
      <c r="A28" s="63"/>
      <c r="B28" s="15" t="s">
        <v>49</v>
      </c>
      <c r="C28" s="16">
        <v>3</v>
      </c>
      <c r="D28" s="16">
        <v>569</v>
      </c>
      <c r="E28" s="16">
        <v>562</v>
      </c>
      <c r="F28" s="21">
        <v>565.70000000000005</v>
      </c>
    </row>
    <row r="29" spans="1:6" ht="24.95" customHeight="1">
      <c r="A29" s="63"/>
      <c r="B29" s="15" t="s">
        <v>48</v>
      </c>
      <c r="C29" s="16">
        <v>2</v>
      </c>
      <c r="D29" s="16">
        <v>563</v>
      </c>
      <c r="E29" s="16">
        <v>563</v>
      </c>
      <c r="F29" s="21">
        <v>563</v>
      </c>
    </row>
    <row r="30" spans="1:6" ht="24.95" customHeight="1">
      <c r="A30" s="63"/>
      <c r="B30" s="15" t="s">
        <v>13</v>
      </c>
      <c r="C30" s="16">
        <v>2</v>
      </c>
      <c r="D30" s="16">
        <v>574</v>
      </c>
      <c r="E30" s="16">
        <v>572</v>
      </c>
      <c r="F30" s="21">
        <v>573</v>
      </c>
    </row>
    <row r="31" spans="1:6" ht="24.95" customHeight="1">
      <c r="A31" s="63"/>
      <c r="B31" s="15" t="s">
        <v>61</v>
      </c>
      <c r="C31" s="16">
        <v>2</v>
      </c>
      <c r="D31" s="16">
        <v>583</v>
      </c>
      <c r="E31" s="16">
        <v>567</v>
      </c>
      <c r="F31" s="21">
        <v>575</v>
      </c>
    </row>
    <row r="32" spans="1:6" ht="24.95" customHeight="1">
      <c r="A32" s="63"/>
      <c r="B32" s="15" t="s">
        <v>47</v>
      </c>
      <c r="C32" s="16">
        <v>2</v>
      </c>
      <c r="D32" s="16">
        <v>566</v>
      </c>
      <c r="E32" s="16">
        <v>562</v>
      </c>
      <c r="F32" s="21">
        <v>564</v>
      </c>
    </row>
    <row r="33" spans="1:6" ht="24.95" customHeight="1">
      <c r="A33" s="63"/>
      <c r="B33" s="15" t="s">
        <v>52</v>
      </c>
      <c r="C33" s="16">
        <v>2</v>
      </c>
      <c r="D33" s="16">
        <v>567</v>
      </c>
      <c r="E33" s="16">
        <v>562</v>
      </c>
      <c r="F33" s="21">
        <v>564.5</v>
      </c>
    </row>
    <row r="34" spans="1:6" ht="24.95" customHeight="1">
      <c r="A34" s="63"/>
      <c r="B34" s="15" t="s">
        <v>87</v>
      </c>
      <c r="C34" s="16">
        <v>3</v>
      </c>
      <c r="D34" s="16">
        <v>571</v>
      </c>
      <c r="E34" s="16">
        <v>565</v>
      </c>
      <c r="F34" s="21">
        <v>568</v>
      </c>
    </row>
    <row r="35" spans="1:6" ht="24.95" customHeight="1">
      <c r="A35" s="63"/>
      <c r="B35" s="15" t="s">
        <v>88</v>
      </c>
      <c r="C35" s="16">
        <v>3</v>
      </c>
      <c r="D35" s="16">
        <v>565</v>
      </c>
      <c r="E35" s="16">
        <v>563</v>
      </c>
      <c r="F35" s="21">
        <v>563.70000000000005</v>
      </c>
    </row>
    <row r="36" spans="1:6" ht="24.95" customHeight="1">
      <c r="A36" s="63"/>
      <c r="B36" s="15" t="s">
        <v>64</v>
      </c>
      <c r="C36" s="16">
        <v>2</v>
      </c>
      <c r="D36" s="16">
        <v>570</v>
      </c>
      <c r="E36" s="16">
        <v>564</v>
      </c>
      <c r="F36" s="21">
        <v>567</v>
      </c>
    </row>
    <row r="37" spans="1:6" ht="24.95" customHeight="1">
      <c r="A37" s="63"/>
      <c r="B37" s="15" t="s">
        <v>89</v>
      </c>
      <c r="C37" s="16">
        <v>3</v>
      </c>
      <c r="D37" s="16">
        <v>572</v>
      </c>
      <c r="E37" s="16">
        <v>565</v>
      </c>
      <c r="F37" s="21">
        <v>569.29999999999995</v>
      </c>
    </row>
    <row r="38" spans="1:6" ht="24.95" customHeight="1">
      <c r="A38" s="63"/>
      <c r="B38" s="15" t="s">
        <v>40</v>
      </c>
      <c r="C38" s="16">
        <v>2</v>
      </c>
      <c r="D38" s="16">
        <v>565</v>
      </c>
      <c r="E38" s="16">
        <v>564</v>
      </c>
      <c r="F38" s="21">
        <v>564.5</v>
      </c>
    </row>
    <row r="39" spans="1:6" ht="24.75" customHeight="1">
      <c r="A39" s="63"/>
      <c r="B39" s="17" t="s">
        <v>16</v>
      </c>
      <c r="C39" s="5">
        <f>SUM(C9:C38)</f>
        <v>85</v>
      </c>
      <c r="D39" s="5">
        <f>MAX(D9:D38)</f>
        <v>586</v>
      </c>
      <c r="E39" s="5">
        <f>MIN(E9:E38)</f>
        <v>562</v>
      </c>
      <c r="F39" s="13">
        <v>570.29999999999995</v>
      </c>
    </row>
    <row r="40" spans="1:6" ht="24.95" customHeight="1">
      <c r="A40" s="63" t="s">
        <v>35</v>
      </c>
      <c r="B40" s="15" t="s">
        <v>41</v>
      </c>
      <c r="C40" s="16">
        <v>3</v>
      </c>
      <c r="D40" s="16">
        <v>600</v>
      </c>
      <c r="E40" s="16">
        <v>592</v>
      </c>
      <c r="F40" s="21">
        <v>595.70000000000005</v>
      </c>
    </row>
    <row r="41" spans="1:6" ht="24.95" customHeight="1">
      <c r="A41" s="63"/>
      <c r="B41" s="15" t="s">
        <v>36</v>
      </c>
      <c r="C41" s="16">
        <v>4</v>
      </c>
      <c r="D41" s="16">
        <v>590</v>
      </c>
      <c r="E41" s="16">
        <v>588</v>
      </c>
      <c r="F41" s="21">
        <v>588.79999999999995</v>
      </c>
    </row>
    <row r="42" spans="1:6" ht="24.95" customHeight="1">
      <c r="A42" s="63"/>
      <c r="B42" s="15" t="s">
        <v>17</v>
      </c>
      <c r="C42" s="16">
        <v>3</v>
      </c>
      <c r="D42" s="16">
        <v>595</v>
      </c>
      <c r="E42" s="16">
        <v>591</v>
      </c>
      <c r="F42" s="21">
        <v>592.70000000000005</v>
      </c>
    </row>
    <row r="43" spans="1:6" ht="24.95" customHeight="1">
      <c r="A43" s="63"/>
      <c r="B43" s="15" t="s">
        <v>37</v>
      </c>
      <c r="C43" s="16">
        <v>2</v>
      </c>
      <c r="D43" s="16">
        <v>592</v>
      </c>
      <c r="E43" s="16">
        <v>588</v>
      </c>
      <c r="F43" s="21">
        <v>590</v>
      </c>
    </row>
    <row r="44" spans="1:6" ht="24.95" customHeight="1">
      <c r="A44" s="63"/>
      <c r="B44" s="15" t="s">
        <v>69</v>
      </c>
      <c r="C44" s="16">
        <v>3</v>
      </c>
      <c r="D44" s="16">
        <v>593</v>
      </c>
      <c r="E44" s="16">
        <v>589</v>
      </c>
      <c r="F44" s="21">
        <v>590.29999999999995</v>
      </c>
    </row>
    <row r="45" spans="1:6" ht="24.95" customHeight="1">
      <c r="A45" s="63"/>
      <c r="B45" s="15" t="s">
        <v>55</v>
      </c>
      <c r="C45" s="16">
        <v>2</v>
      </c>
      <c r="D45" s="16">
        <v>593</v>
      </c>
      <c r="E45" s="16">
        <v>592</v>
      </c>
      <c r="F45" s="21">
        <v>592.5</v>
      </c>
    </row>
    <row r="46" spans="1:6" ht="24.95" customHeight="1">
      <c r="A46" s="63"/>
      <c r="B46" s="15" t="s">
        <v>56</v>
      </c>
      <c r="C46" s="16">
        <v>3</v>
      </c>
      <c r="D46" s="16">
        <v>592</v>
      </c>
      <c r="E46" s="16">
        <v>589</v>
      </c>
      <c r="F46" s="21">
        <v>591</v>
      </c>
    </row>
    <row r="47" spans="1:6" ht="24.95" customHeight="1">
      <c r="A47" s="63"/>
      <c r="B47" s="15" t="s">
        <v>54</v>
      </c>
      <c r="C47" s="16">
        <v>3</v>
      </c>
      <c r="D47" s="16">
        <v>590</v>
      </c>
      <c r="E47" s="16">
        <v>588</v>
      </c>
      <c r="F47" s="21">
        <v>588.70000000000005</v>
      </c>
    </row>
    <row r="48" spans="1:6" ht="24.95" customHeight="1">
      <c r="A48" s="63"/>
      <c r="B48" s="15" t="s">
        <v>39</v>
      </c>
      <c r="C48" s="16">
        <v>2</v>
      </c>
      <c r="D48" s="16">
        <v>589</v>
      </c>
      <c r="E48" s="16">
        <v>589</v>
      </c>
      <c r="F48" s="21">
        <v>589</v>
      </c>
    </row>
    <row r="49" spans="1:6" ht="24.95" customHeight="1">
      <c r="A49" s="63"/>
      <c r="B49" s="17" t="s">
        <v>16</v>
      </c>
      <c r="C49" s="5">
        <f>SUM(C40:C48)</f>
        <v>25</v>
      </c>
      <c r="D49" s="5">
        <f>MAX(D40:D48)</f>
        <v>600</v>
      </c>
      <c r="E49" s="5">
        <f>MIN(E40:E48)</f>
        <v>588</v>
      </c>
      <c r="F49" s="13">
        <v>590.9</v>
      </c>
    </row>
  </sheetData>
  <mergeCells count="5">
    <mergeCell ref="A1:F1"/>
    <mergeCell ref="A3:A5"/>
    <mergeCell ref="A9:A39"/>
    <mergeCell ref="A40:A49"/>
    <mergeCell ref="A6:A8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F1"/>
    </sheetView>
  </sheetViews>
  <sheetFormatPr defaultRowHeight="13.5"/>
  <cols>
    <col min="1" max="1" width="13.25" bestFit="1" customWidth="1"/>
    <col min="2" max="2" width="30.125" customWidth="1"/>
    <col min="3" max="3" width="9.75" customWidth="1"/>
    <col min="4" max="4" width="8.625" customWidth="1"/>
    <col min="5" max="5" width="8.875" customWidth="1"/>
    <col min="6" max="6" width="8.75" style="11" customWidth="1"/>
  </cols>
  <sheetData>
    <row r="1" spans="1:6" ht="39.950000000000003" customHeight="1">
      <c r="A1" s="60" t="s">
        <v>117</v>
      </c>
      <c r="B1" s="60"/>
      <c r="C1" s="60"/>
      <c r="D1" s="60"/>
      <c r="E1" s="60"/>
      <c r="F1" s="60"/>
    </row>
    <row r="2" spans="1:6" ht="24.95" customHeight="1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7" t="s">
        <v>10</v>
      </c>
    </row>
    <row r="3" spans="1:6" ht="24.95" customHeight="1">
      <c r="A3" s="63" t="s">
        <v>46</v>
      </c>
      <c r="B3" s="15" t="s">
        <v>51</v>
      </c>
      <c r="C3" s="16">
        <v>2</v>
      </c>
      <c r="D3" s="16">
        <v>600</v>
      </c>
      <c r="E3" s="16">
        <v>599</v>
      </c>
      <c r="F3" s="21">
        <v>599.5</v>
      </c>
    </row>
    <row r="4" spans="1:6" ht="24.95" customHeight="1">
      <c r="A4" s="63"/>
      <c r="B4" s="15" t="s">
        <v>27</v>
      </c>
      <c r="C4" s="16">
        <v>2</v>
      </c>
      <c r="D4" s="16">
        <v>603</v>
      </c>
      <c r="E4" s="16">
        <v>601</v>
      </c>
      <c r="F4" s="21">
        <v>602</v>
      </c>
    </row>
    <row r="5" spans="1:6" ht="24.95" customHeight="1">
      <c r="A5" s="63"/>
      <c r="B5" s="15" t="s">
        <v>26</v>
      </c>
      <c r="C5" s="16">
        <v>2</v>
      </c>
      <c r="D5" s="16">
        <v>600</v>
      </c>
      <c r="E5" s="16">
        <v>599</v>
      </c>
      <c r="F5" s="21">
        <v>599.5</v>
      </c>
    </row>
    <row r="6" spans="1:6" ht="24.95" customHeight="1">
      <c r="A6" s="63"/>
      <c r="B6" s="15" t="s">
        <v>12</v>
      </c>
      <c r="C6" s="16">
        <v>2</v>
      </c>
      <c r="D6" s="16">
        <v>603</v>
      </c>
      <c r="E6" s="16">
        <v>602</v>
      </c>
      <c r="F6" s="21">
        <v>602.5</v>
      </c>
    </row>
    <row r="7" spans="1:6" ht="24.95" customHeight="1">
      <c r="A7" s="69"/>
      <c r="B7" s="17" t="s">
        <v>16</v>
      </c>
      <c r="C7" s="5">
        <f>SUM(C3:C6)</f>
        <v>8</v>
      </c>
      <c r="D7" s="5">
        <f>MAX(D3:D6)</f>
        <v>603</v>
      </c>
      <c r="E7" s="5">
        <f>MIN(E3:E6)</f>
        <v>599</v>
      </c>
      <c r="F7" s="13">
        <v>600.9</v>
      </c>
    </row>
    <row r="8" spans="1:6" ht="24.95" customHeight="1">
      <c r="A8" s="63" t="s">
        <v>75</v>
      </c>
      <c r="B8" s="15" t="s">
        <v>37</v>
      </c>
      <c r="C8" s="16">
        <v>1</v>
      </c>
      <c r="D8" s="16">
        <v>603</v>
      </c>
      <c r="E8" s="16">
        <v>603</v>
      </c>
      <c r="F8" s="21">
        <v>603</v>
      </c>
    </row>
    <row r="9" spans="1:6" ht="24.95" customHeight="1">
      <c r="A9" s="69"/>
      <c r="B9" s="15" t="s">
        <v>18</v>
      </c>
      <c r="C9" s="16">
        <v>2</v>
      </c>
      <c r="D9" s="16">
        <v>605</v>
      </c>
      <c r="E9" s="16">
        <v>603</v>
      </c>
      <c r="F9" s="21">
        <v>604</v>
      </c>
    </row>
    <row r="10" spans="1:6" ht="24.95" customHeight="1">
      <c r="A10" s="69"/>
      <c r="B10" s="17" t="s">
        <v>16</v>
      </c>
      <c r="C10" s="5">
        <f>SUM(C8:C9)</f>
        <v>3</v>
      </c>
      <c r="D10" s="5">
        <f>MAX(D8:D9)</f>
        <v>605</v>
      </c>
      <c r="E10" s="5">
        <f>MIN(E8:E9)</f>
        <v>603</v>
      </c>
      <c r="F10" s="13">
        <v>603.70000000000005</v>
      </c>
    </row>
    <row r="11" spans="1:6" ht="24.95" customHeight="1">
      <c r="A11" s="63" t="s">
        <v>24</v>
      </c>
      <c r="B11" s="15" t="s">
        <v>66</v>
      </c>
      <c r="C11" s="16">
        <v>2</v>
      </c>
      <c r="D11" s="16">
        <v>602</v>
      </c>
      <c r="E11" s="16">
        <v>602</v>
      </c>
      <c r="F11" s="21">
        <v>602</v>
      </c>
    </row>
    <row r="12" spans="1:6" ht="24.95" customHeight="1">
      <c r="A12" s="63"/>
      <c r="B12" s="15" t="s">
        <v>63</v>
      </c>
      <c r="C12" s="16">
        <v>2</v>
      </c>
      <c r="D12" s="16">
        <v>601</v>
      </c>
      <c r="E12" s="16">
        <v>601</v>
      </c>
      <c r="F12" s="21">
        <v>601</v>
      </c>
    </row>
    <row r="13" spans="1:6" ht="24.95" customHeight="1">
      <c r="A13" s="63"/>
      <c r="B13" s="15" t="s">
        <v>50</v>
      </c>
      <c r="C13" s="16">
        <v>2</v>
      </c>
      <c r="D13" s="16">
        <v>603</v>
      </c>
      <c r="E13" s="16">
        <v>601</v>
      </c>
      <c r="F13" s="21">
        <v>602</v>
      </c>
    </row>
    <row r="14" spans="1:6" ht="24.95" customHeight="1">
      <c r="A14" s="63"/>
      <c r="B14" s="15" t="s">
        <v>27</v>
      </c>
      <c r="C14" s="16">
        <v>2</v>
      </c>
      <c r="D14" s="16">
        <v>608</v>
      </c>
      <c r="E14" s="16">
        <v>601</v>
      </c>
      <c r="F14" s="21">
        <v>604.5</v>
      </c>
    </row>
    <row r="15" spans="1:6" ht="24.95" customHeight="1">
      <c r="A15" s="63"/>
      <c r="B15" s="15" t="s">
        <v>15</v>
      </c>
      <c r="C15" s="16">
        <v>5</v>
      </c>
      <c r="D15" s="16">
        <v>604</v>
      </c>
      <c r="E15" s="16">
        <v>601</v>
      </c>
      <c r="F15" s="21">
        <v>602.4</v>
      </c>
    </row>
    <row r="16" spans="1:6" ht="24.95" customHeight="1">
      <c r="A16" s="63"/>
      <c r="B16" s="15" t="s">
        <v>65</v>
      </c>
      <c r="C16" s="16">
        <v>2</v>
      </c>
      <c r="D16" s="16">
        <v>602</v>
      </c>
      <c r="E16" s="16">
        <v>601</v>
      </c>
      <c r="F16" s="21">
        <v>601.5</v>
      </c>
    </row>
    <row r="17" spans="1:6" ht="24.95" customHeight="1">
      <c r="A17" s="63"/>
      <c r="B17" s="15" t="s">
        <v>26</v>
      </c>
      <c r="C17" s="16">
        <v>5</v>
      </c>
      <c r="D17" s="16">
        <v>602</v>
      </c>
      <c r="E17" s="16">
        <v>600</v>
      </c>
      <c r="F17" s="21">
        <v>600.79999999999995</v>
      </c>
    </row>
    <row r="18" spans="1:6" ht="24.95" customHeight="1">
      <c r="A18" s="63"/>
      <c r="B18" s="15" t="s">
        <v>62</v>
      </c>
      <c r="C18" s="16">
        <v>2</v>
      </c>
      <c r="D18" s="16">
        <v>603</v>
      </c>
      <c r="E18" s="16">
        <v>602</v>
      </c>
      <c r="F18" s="21">
        <v>602.5</v>
      </c>
    </row>
    <row r="19" spans="1:6" ht="24.95" customHeight="1">
      <c r="A19" s="63"/>
      <c r="B19" s="15" t="s">
        <v>25</v>
      </c>
      <c r="C19" s="16">
        <v>2</v>
      </c>
      <c r="D19" s="16">
        <v>605</v>
      </c>
      <c r="E19" s="16">
        <v>605</v>
      </c>
      <c r="F19" s="21">
        <v>605</v>
      </c>
    </row>
    <row r="20" spans="1:6" ht="24.95" customHeight="1">
      <c r="A20" s="63"/>
      <c r="B20" s="15" t="s">
        <v>32</v>
      </c>
      <c r="C20" s="16">
        <v>2</v>
      </c>
      <c r="D20" s="16">
        <v>600</v>
      </c>
      <c r="E20" s="16">
        <v>591</v>
      </c>
      <c r="F20" s="21">
        <v>595.5</v>
      </c>
    </row>
    <row r="21" spans="1:6" ht="24.95" customHeight="1">
      <c r="A21" s="63"/>
      <c r="B21" s="15" t="s">
        <v>14</v>
      </c>
      <c r="C21" s="16">
        <v>2</v>
      </c>
      <c r="D21" s="16">
        <v>604</v>
      </c>
      <c r="E21" s="16">
        <v>604</v>
      </c>
      <c r="F21" s="21">
        <v>604</v>
      </c>
    </row>
    <row r="22" spans="1:6" ht="24.95" customHeight="1">
      <c r="A22" s="63"/>
      <c r="B22" s="15" t="s">
        <v>58</v>
      </c>
      <c r="C22" s="16">
        <v>3</v>
      </c>
      <c r="D22" s="16">
        <v>603</v>
      </c>
      <c r="E22" s="16">
        <v>601</v>
      </c>
      <c r="F22" s="21">
        <v>602</v>
      </c>
    </row>
    <row r="23" spans="1:6" ht="24.95" customHeight="1">
      <c r="A23" s="63"/>
      <c r="B23" s="15" t="s">
        <v>12</v>
      </c>
      <c r="C23" s="16">
        <v>10</v>
      </c>
      <c r="D23" s="16">
        <v>613</v>
      </c>
      <c r="E23" s="16">
        <v>603</v>
      </c>
      <c r="F23" s="21">
        <v>606.5</v>
      </c>
    </row>
    <row r="24" spans="1:6" ht="24.95" customHeight="1">
      <c r="A24" s="63"/>
      <c r="B24" s="15" t="s">
        <v>33</v>
      </c>
      <c r="C24" s="16">
        <v>2</v>
      </c>
      <c r="D24" s="16">
        <v>604</v>
      </c>
      <c r="E24" s="16">
        <v>601</v>
      </c>
      <c r="F24" s="21">
        <v>602.5</v>
      </c>
    </row>
    <row r="25" spans="1:6" ht="24.95" customHeight="1">
      <c r="A25" s="63"/>
      <c r="B25" s="15" t="s">
        <v>13</v>
      </c>
      <c r="C25" s="16">
        <v>2</v>
      </c>
      <c r="D25" s="16">
        <v>601</v>
      </c>
      <c r="E25" s="16">
        <v>601</v>
      </c>
      <c r="F25" s="21">
        <v>601</v>
      </c>
    </row>
    <row r="26" spans="1:6" ht="24.95" customHeight="1">
      <c r="A26" s="63"/>
      <c r="B26" s="15" t="s">
        <v>61</v>
      </c>
      <c r="C26" s="16">
        <v>2</v>
      </c>
      <c r="D26" s="16">
        <v>603</v>
      </c>
      <c r="E26" s="16">
        <v>600</v>
      </c>
      <c r="F26" s="21">
        <v>601.5</v>
      </c>
    </row>
    <row r="27" spans="1:6" ht="24.95" customHeight="1">
      <c r="A27" s="63"/>
      <c r="B27" s="15" t="s">
        <v>87</v>
      </c>
      <c r="C27" s="16">
        <v>3</v>
      </c>
      <c r="D27" s="16">
        <v>602</v>
      </c>
      <c r="E27" s="16">
        <v>601</v>
      </c>
      <c r="F27" s="21">
        <v>601.70000000000005</v>
      </c>
    </row>
    <row r="28" spans="1:6" ht="24.95" customHeight="1">
      <c r="A28" s="63"/>
      <c r="B28" s="15" t="s">
        <v>88</v>
      </c>
      <c r="C28" s="16">
        <v>3</v>
      </c>
      <c r="D28" s="16">
        <v>601</v>
      </c>
      <c r="E28" s="16">
        <v>600</v>
      </c>
      <c r="F28" s="21">
        <v>600.29999999999995</v>
      </c>
    </row>
    <row r="29" spans="1:6" ht="24.95" customHeight="1">
      <c r="A29" s="63"/>
      <c r="B29" s="15" t="s">
        <v>40</v>
      </c>
      <c r="C29" s="16">
        <v>2</v>
      </c>
      <c r="D29" s="16">
        <v>601</v>
      </c>
      <c r="E29" s="16">
        <v>601</v>
      </c>
      <c r="F29" s="21">
        <v>601</v>
      </c>
    </row>
    <row r="30" spans="1:6" ht="24.95" customHeight="1">
      <c r="A30" s="63"/>
      <c r="B30" s="17" t="s">
        <v>16</v>
      </c>
      <c r="C30" s="5">
        <f>SUM(C11:C29)</f>
        <v>55</v>
      </c>
      <c r="D30" s="5">
        <f>MAX(D11:D29)</f>
        <v>613</v>
      </c>
      <c r="E30" s="5">
        <f>MIN(E11:E29)</f>
        <v>591</v>
      </c>
      <c r="F30" s="13">
        <v>602.6</v>
      </c>
    </row>
    <row r="31" spans="1:6" ht="24.95" customHeight="1">
      <c r="A31" s="63" t="s">
        <v>35</v>
      </c>
      <c r="B31" s="15" t="s">
        <v>41</v>
      </c>
      <c r="C31" s="16">
        <v>2</v>
      </c>
      <c r="D31" s="16">
        <v>610</v>
      </c>
      <c r="E31" s="16">
        <v>610</v>
      </c>
      <c r="F31" s="21">
        <v>610</v>
      </c>
    </row>
    <row r="32" spans="1:6" ht="24.95" customHeight="1">
      <c r="A32" s="63"/>
      <c r="B32" s="15" t="s">
        <v>17</v>
      </c>
      <c r="C32" s="16">
        <v>2</v>
      </c>
      <c r="D32" s="16">
        <v>608</v>
      </c>
      <c r="E32" s="16">
        <v>608</v>
      </c>
      <c r="F32" s="21">
        <v>608</v>
      </c>
    </row>
    <row r="33" spans="1:6" ht="24.95" customHeight="1">
      <c r="A33" s="63"/>
      <c r="B33" s="15" t="s">
        <v>37</v>
      </c>
      <c r="C33" s="16">
        <v>2</v>
      </c>
      <c r="D33" s="16">
        <v>608</v>
      </c>
      <c r="E33" s="16">
        <v>607</v>
      </c>
      <c r="F33" s="21">
        <v>607.5</v>
      </c>
    </row>
    <row r="34" spans="1:6" ht="24.95" customHeight="1">
      <c r="A34" s="63"/>
      <c r="B34" s="15" t="s">
        <v>38</v>
      </c>
      <c r="C34" s="16">
        <v>2</v>
      </c>
      <c r="D34" s="16">
        <v>610</v>
      </c>
      <c r="E34" s="16">
        <v>607</v>
      </c>
      <c r="F34" s="21">
        <v>608.5</v>
      </c>
    </row>
    <row r="35" spans="1:6" ht="24.95" customHeight="1">
      <c r="A35" s="63"/>
      <c r="B35" s="15" t="s">
        <v>73</v>
      </c>
      <c r="C35" s="16">
        <v>2</v>
      </c>
      <c r="D35" s="16">
        <v>609</v>
      </c>
      <c r="E35" s="16">
        <v>608</v>
      </c>
      <c r="F35" s="21">
        <v>608.5</v>
      </c>
    </row>
    <row r="36" spans="1:6" ht="24.95" customHeight="1">
      <c r="A36" s="63"/>
      <c r="B36" s="15" t="s">
        <v>56</v>
      </c>
      <c r="C36" s="16">
        <v>2</v>
      </c>
      <c r="D36" s="16">
        <v>610</v>
      </c>
      <c r="E36" s="16">
        <v>608</v>
      </c>
      <c r="F36" s="21">
        <v>609</v>
      </c>
    </row>
    <row r="37" spans="1:6" ht="24.95" customHeight="1">
      <c r="A37" s="63"/>
      <c r="B37" s="15" t="s">
        <v>54</v>
      </c>
      <c r="C37" s="16">
        <v>2</v>
      </c>
      <c r="D37" s="16">
        <v>608</v>
      </c>
      <c r="E37" s="16">
        <v>607</v>
      </c>
      <c r="F37" s="21">
        <v>607.5</v>
      </c>
    </row>
    <row r="38" spans="1:6" ht="24.95" customHeight="1">
      <c r="A38" s="63"/>
      <c r="B38" s="17" t="s">
        <v>16</v>
      </c>
      <c r="C38" s="5">
        <f>SUM(C31:C37)</f>
        <v>14</v>
      </c>
      <c r="D38" s="5">
        <f>MAX(D31:D37)</f>
        <v>610</v>
      </c>
      <c r="E38" s="5">
        <f>MIN(E31:E37)</f>
        <v>607</v>
      </c>
      <c r="F38" s="13">
        <v>608.4</v>
      </c>
    </row>
  </sheetData>
  <mergeCells count="5">
    <mergeCell ref="A1:F1"/>
    <mergeCell ref="A11:A30"/>
    <mergeCell ref="A31:A38"/>
    <mergeCell ref="A3:A7"/>
    <mergeCell ref="A8:A10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sqref="A1:F1"/>
    </sheetView>
  </sheetViews>
  <sheetFormatPr defaultRowHeight="13.5"/>
  <cols>
    <col min="1" max="1" width="13.25" customWidth="1"/>
    <col min="2" max="2" width="30.5" customWidth="1"/>
    <col min="3" max="3" width="9.375" customWidth="1"/>
    <col min="5" max="5" width="8.625" customWidth="1"/>
    <col min="6" max="6" width="8.75" style="11" customWidth="1"/>
  </cols>
  <sheetData>
    <row r="1" spans="1:7" ht="39.950000000000003" customHeight="1">
      <c r="A1" s="60" t="s">
        <v>118</v>
      </c>
      <c r="B1" s="60"/>
      <c r="C1" s="60"/>
      <c r="D1" s="60"/>
      <c r="E1" s="60"/>
      <c r="F1" s="60"/>
    </row>
    <row r="2" spans="1:7" ht="24.95" customHeight="1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7" t="s">
        <v>10</v>
      </c>
    </row>
    <row r="3" spans="1:7" ht="24.95" customHeight="1">
      <c r="A3" s="63" t="s">
        <v>78</v>
      </c>
      <c r="B3" s="15" t="s">
        <v>45</v>
      </c>
      <c r="C3" s="16">
        <v>2</v>
      </c>
      <c r="D3" s="16">
        <v>600</v>
      </c>
      <c r="E3" s="16">
        <v>598</v>
      </c>
      <c r="F3" s="21">
        <v>599</v>
      </c>
      <c r="G3" t="s">
        <v>144</v>
      </c>
    </row>
    <row r="4" spans="1:7" ht="24.95" customHeight="1">
      <c r="A4" s="69"/>
      <c r="B4" s="15" t="s">
        <v>44</v>
      </c>
      <c r="C4" s="18">
        <v>2</v>
      </c>
      <c r="D4" s="16">
        <v>607</v>
      </c>
      <c r="E4" s="16">
        <v>600</v>
      </c>
      <c r="F4" s="21">
        <v>603.5</v>
      </c>
      <c r="G4" t="s">
        <v>144</v>
      </c>
    </row>
    <row r="5" spans="1:7" ht="24.95" customHeight="1">
      <c r="A5" s="69"/>
      <c r="B5" s="17" t="s">
        <v>16</v>
      </c>
      <c r="C5" s="5">
        <f>SUM(C3:C4)</f>
        <v>4</v>
      </c>
      <c r="D5" s="5">
        <f>MAX(D3:D4)</f>
        <v>607</v>
      </c>
      <c r="E5" s="5">
        <f>MIN(E3:E4)</f>
        <v>598</v>
      </c>
      <c r="F5" s="13">
        <v>601.29999999999995</v>
      </c>
      <c r="G5" t="s">
        <v>144</v>
      </c>
    </row>
    <row r="6" spans="1:7" ht="24.95" customHeight="1">
      <c r="A6" s="63" t="s">
        <v>79</v>
      </c>
      <c r="B6" s="15" t="s">
        <v>45</v>
      </c>
      <c r="C6" s="16">
        <v>2</v>
      </c>
      <c r="D6" s="16">
        <v>600</v>
      </c>
      <c r="E6" s="16">
        <v>598</v>
      </c>
      <c r="F6" s="21">
        <v>599</v>
      </c>
      <c r="G6" t="s">
        <v>144</v>
      </c>
    </row>
    <row r="7" spans="1:7" ht="24.95" customHeight="1">
      <c r="A7" s="69"/>
      <c r="B7" s="15" t="s">
        <v>44</v>
      </c>
      <c r="C7" s="16">
        <v>3</v>
      </c>
      <c r="D7" s="16">
        <v>629</v>
      </c>
      <c r="E7" s="16">
        <v>604</v>
      </c>
      <c r="F7" s="21">
        <v>614.70000000000005</v>
      </c>
      <c r="G7" t="s">
        <v>144</v>
      </c>
    </row>
    <row r="8" spans="1:7" ht="24.95" customHeight="1">
      <c r="A8" s="69"/>
      <c r="B8" s="17" t="s">
        <v>16</v>
      </c>
      <c r="C8" s="5">
        <f>SUM(C6:C7)</f>
        <v>5</v>
      </c>
      <c r="D8" s="5">
        <f>MAX(D6:D7)</f>
        <v>629</v>
      </c>
      <c r="E8" s="5">
        <f>MIN(E6:E7)</f>
        <v>598</v>
      </c>
      <c r="F8" s="13">
        <v>608.4</v>
      </c>
      <c r="G8" t="s">
        <v>144</v>
      </c>
    </row>
    <row r="9" spans="1:7" ht="24.95" customHeight="1">
      <c r="A9" s="63" t="s">
        <v>151</v>
      </c>
      <c r="B9" s="15" t="s">
        <v>30</v>
      </c>
      <c r="C9" s="16">
        <v>2</v>
      </c>
      <c r="D9" s="16">
        <v>607</v>
      </c>
      <c r="E9" s="16">
        <v>606</v>
      </c>
      <c r="F9" s="21">
        <v>606.5</v>
      </c>
    </row>
    <row r="10" spans="1:7" ht="24.95" customHeight="1">
      <c r="A10" s="63"/>
      <c r="B10" s="15" t="s">
        <v>29</v>
      </c>
      <c r="C10" s="16">
        <v>2</v>
      </c>
      <c r="D10" s="16">
        <v>611</v>
      </c>
      <c r="E10" s="16">
        <v>608</v>
      </c>
      <c r="F10" s="21">
        <v>609.5</v>
      </c>
    </row>
    <row r="11" spans="1:7" ht="24.95" customHeight="1">
      <c r="A11" s="63"/>
      <c r="B11" s="15" t="s">
        <v>66</v>
      </c>
      <c r="C11" s="16">
        <v>2</v>
      </c>
      <c r="D11" s="16">
        <v>607</v>
      </c>
      <c r="E11" s="16">
        <v>604</v>
      </c>
      <c r="F11" s="21">
        <v>605.5</v>
      </c>
    </row>
    <row r="12" spans="1:7" ht="24.95" customHeight="1">
      <c r="A12" s="63"/>
      <c r="B12" s="15" t="s">
        <v>63</v>
      </c>
      <c r="C12" s="16">
        <v>2</v>
      </c>
      <c r="D12" s="16">
        <v>606</v>
      </c>
      <c r="E12" s="16">
        <v>604</v>
      </c>
      <c r="F12" s="21">
        <v>605</v>
      </c>
    </row>
    <row r="13" spans="1:7" ht="24.95" customHeight="1">
      <c r="A13" s="63"/>
      <c r="B13" s="15" t="s">
        <v>50</v>
      </c>
      <c r="C13" s="16">
        <v>2</v>
      </c>
      <c r="D13" s="16">
        <v>610</v>
      </c>
      <c r="E13" s="16">
        <v>607</v>
      </c>
      <c r="F13" s="21">
        <v>608.5</v>
      </c>
    </row>
    <row r="14" spans="1:7" ht="24.95" customHeight="1">
      <c r="A14" s="63"/>
      <c r="B14" s="15" t="s">
        <v>27</v>
      </c>
      <c r="C14" s="16">
        <v>4</v>
      </c>
      <c r="D14" s="16">
        <v>624</v>
      </c>
      <c r="E14" s="16">
        <v>611</v>
      </c>
      <c r="F14" s="21">
        <v>615.79999999999995</v>
      </c>
    </row>
    <row r="15" spans="1:7" ht="24.95" customHeight="1">
      <c r="A15" s="63"/>
      <c r="B15" s="15" t="s">
        <v>67</v>
      </c>
      <c r="C15" s="16">
        <v>2</v>
      </c>
      <c r="D15" s="16">
        <v>605</v>
      </c>
      <c r="E15" s="16">
        <v>605</v>
      </c>
      <c r="F15" s="21">
        <v>605</v>
      </c>
    </row>
    <row r="16" spans="1:7" ht="24.95" customHeight="1">
      <c r="A16" s="63"/>
      <c r="B16" s="15" t="s">
        <v>15</v>
      </c>
      <c r="C16" s="16">
        <v>7</v>
      </c>
      <c r="D16" s="16">
        <v>625</v>
      </c>
      <c r="E16" s="16">
        <v>604</v>
      </c>
      <c r="F16" s="21">
        <v>610</v>
      </c>
    </row>
    <row r="17" spans="1:6" ht="24.95" customHeight="1">
      <c r="A17" s="63"/>
      <c r="B17" s="15" t="s">
        <v>26</v>
      </c>
      <c r="C17" s="16">
        <v>5</v>
      </c>
      <c r="D17" s="16">
        <v>608</v>
      </c>
      <c r="E17" s="16">
        <v>604</v>
      </c>
      <c r="F17" s="21">
        <v>606.20000000000005</v>
      </c>
    </row>
    <row r="18" spans="1:6" ht="24.95" customHeight="1">
      <c r="A18" s="63"/>
      <c r="B18" s="15" t="s">
        <v>62</v>
      </c>
      <c r="C18" s="16">
        <v>2</v>
      </c>
      <c r="D18" s="16">
        <v>608</v>
      </c>
      <c r="E18" s="16">
        <v>605</v>
      </c>
      <c r="F18" s="21">
        <v>606.5</v>
      </c>
    </row>
    <row r="19" spans="1:6" ht="24.95" customHeight="1">
      <c r="A19" s="63"/>
      <c r="B19" s="15" t="s">
        <v>25</v>
      </c>
      <c r="C19" s="16">
        <v>3</v>
      </c>
      <c r="D19" s="16">
        <v>615</v>
      </c>
      <c r="E19" s="16">
        <v>612</v>
      </c>
      <c r="F19" s="21">
        <v>613</v>
      </c>
    </row>
    <row r="20" spans="1:6" ht="24.95" customHeight="1">
      <c r="A20" s="63"/>
      <c r="B20" s="15" t="s">
        <v>14</v>
      </c>
      <c r="C20" s="16">
        <v>2</v>
      </c>
      <c r="D20" s="16">
        <v>608</v>
      </c>
      <c r="E20" s="16">
        <v>607</v>
      </c>
      <c r="F20" s="21">
        <v>607.5</v>
      </c>
    </row>
    <row r="21" spans="1:6" ht="24.95" customHeight="1">
      <c r="A21" s="63"/>
      <c r="B21" s="15" t="s">
        <v>56</v>
      </c>
      <c r="C21" s="16">
        <v>2</v>
      </c>
      <c r="D21" s="16">
        <v>606</v>
      </c>
      <c r="E21" s="16">
        <v>605</v>
      </c>
      <c r="F21" s="21">
        <v>605.5</v>
      </c>
    </row>
    <row r="22" spans="1:6" ht="24.95" customHeight="1">
      <c r="A22" s="63"/>
      <c r="B22" s="15" t="s">
        <v>12</v>
      </c>
      <c r="C22" s="16">
        <v>12</v>
      </c>
      <c r="D22" s="16">
        <v>622</v>
      </c>
      <c r="E22" s="16">
        <v>609</v>
      </c>
      <c r="F22" s="21">
        <v>614.1</v>
      </c>
    </row>
    <row r="23" spans="1:6" ht="24.95" customHeight="1">
      <c r="A23" s="63"/>
      <c r="B23" s="15" t="s">
        <v>33</v>
      </c>
      <c r="C23" s="16">
        <v>2</v>
      </c>
      <c r="D23" s="16">
        <v>616</v>
      </c>
      <c r="E23" s="16">
        <v>611</v>
      </c>
      <c r="F23" s="21">
        <v>613.5</v>
      </c>
    </row>
    <row r="24" spans="1:6" ht="24.95" customHeight="1">
      <c r="A24" s="63"/>
      <c r="B24" s="15" t="s">
        <v>49</v>
      </c>
      <c r="C24" s="16">
        <v>2</v>
      </c>
      <c r="D24" s="16">
        <v>609</v>
      </c>
      <c r="E24" s="16">
        <v>605</v>
      </c>
      <c r="F24" s="21">
        <v>607</v>
      </c>
    </row>
    <row r="25" spans="1:6" ht="24.95" customHeight="1">
      <c r="A25" s="63"/>
      <c r="B25" s="15" t="s">
        <v>13</v>
      </c>
      <c r="C25" s="16">
        <v>4</v>
      </c>
      <c r="D25" s="16">
        <v>608</v>
      </c>
      <c r="E25" s="16">
        <v>606</v>
      </c>
      <c r="F25" s="21">
        <v>607</v>
      </c>
    </row>
    <row r="26" spans="1:6" ht="24.95" customHeight="1">
      <c r="A26" s="63"/>
      <c r="B26" s="15" t="s">
        <v>47</v>
      </c>
      <c r="C26" s="16">
        <v>2</v>
      </c>
      <c r="D26" s="16">
        <v>608</v>
      </c>
      <c r="E26" s="16">
        <v>606</v>
      </c>
      <c r="F26" s="21">
        <v>607</v>
      </c>
    </row>
    <row r="27" spans="1:6" ht="24.95" customHeight="1">
      <c r="A27" s="63"/>
      <c r="B27" s="15" t="s">
        <v>52</v>
      </c>
      <c r="C27" s="16">
        <v>3</v>
      </c>
      <c r="D27" s="16">
        <v>608</v>
      </c>
      <c r="E27" s="16">
        <v>606</v>
      </c>
      <c r="F27" s="21">
        <v>607</v>
      </c>
    </row>
    <row r="28" spans="1:6" ht="24.95" customHeight="1">
      <c r="A28" s="63"/>
      <c r="B28" s="15" t="s">
        <v>88</v>
      </c>
      <c r="C28" s="16">
        <v>3</v>
      </c>
      <c r="D28" s="16">
        <v>610</v>
      </c>
      <c r="E28" s="16">
        <v>604</v>
      </c>
      <c r="F28" s="21">
        <v>606.29999999999995</v>
      </c>
    </row>
    <row r="29" spans="1:6" ht="24.95" customHeight="1">
      <c r="A29" s="63"/>
      <c r="B29" s="15" t="s">
        <v>89</v>
      </c>
      <c r="C29" s="16">
        <v>3</v>
      </c>
      <c r="D29" s="16">
        <v>606</v>
      </c>
      <c r="E29" s="16">
        <v>604</v>
      </c>
      <c r="F29" s="21">
        <v>605.29999999999995</v>
      </c>
    </row>
    <row r="30" spans="1:6" ht="24.95" customHeight="1">
      <c r="A30" s="63"/>
      <c r="B30" s="15" t="s">
        <v>40</v>
      </c>
      <c r="C30" s="16">
        <v>2</v>
      </c>
      <c r="D30" s="16">
        <v>606</v>
      </c>
      <c r="E30" s="16">
        <v>606</v>
      </c>
      <c r="F30" s="21">
        <v>606</v>
      </c>
    </row>
    <row r="31" spans="1:6" ht="24.95" customHeight="1">
      <c r="A31" s="63"/>
      <c r="B31" s="17" t="s">
        <v>16</v>
      </c>
      <c r="C31" s="5">
        <f>SUM(C9:C30)</f>
        <v>70</v>
      </c>
      <c r="D31" s="5">
        <f>MAX(D9:D30)</f>
        <v>625</v>
      </c>
      <c r="E31" s="5">
        <f>MIN(E9:E30)</f>
        <v>604</v>
      </c>
      <c r="F31" s="13">
        <v>609.20000000000005</v>
      </c>
    </row>
    <row r="32" spans="1:6" ht="24.95" customHeight="1">
      <c r="A32" s="63" t="s">
        <v>150</v>
      </c>
      <c r="B32" s="15" t="s">
        <v>41</v>
      </c>
      <c r="C32" s="16">
        <v>2</v>
      </c>
      <c r="D32" s="16">
        <v>605</v>
      </c>
      <c r="E32" s="16">
        <v>604</v>
      </c>
      <c r="F32" s="21">
        <v>604.5</v>
      </c>
    </row>
    <row r="33" spans="1:6" ht="24.95" customHeight="1">
      <c r="A33" s="63"/>
      <c r="B33" s="15" t="s">
        <v>36</v>
      </c>
      <c r="C33" s="16">
        <v>2</v>
      </c>
      <c r="D33" s="16">
        <v>604</v>
      </c>
      <c r="E33" s="16">
        <v>604</v>
      </c>
      <c r="F33" s="21">
        <v>604</v>
      </c>
    </row>
    <row r="34" spans="1:6" ht="24.95" customHeight="1">
      <c r="A34" s="63"/>
      <c r="B34" s="15" t="s">
        <v>37</v>
      </c>
      <c r="C34" s="16">
        <v>2</v>
      </c>
      <c r="D34" s="16">
        <v>603</v>
      </c>
      <c r="E34" s="16">
        <v>603</v>
      </c>
      <c r="F34" s="21">
        <v>603</v>
      </c>
    </row>
    <row r="35" spans="1:6" ht="24.95" customHeight="1">
      <c r="A35" s="63"/>
      <c r="B35" s="15" t="s">
        <v>18</v>
      </c>
      <c r="C35" s="16">
        <v>2</v>
      </c>
      <c r="D35" s="16">
        <v>609</v>
      </c>
      <c r="E35" s="16">
        <v>607</v>
      </c>
      <c r="F35" s="21">
        <v>608</v>
      </c>
    </row>
    <row r="36" spans="1:6" ht="24.95" customHeight="1">
      <c r="A36" s="63"/>
      <c r="B36" s="15" t="s">
        <v>31</v>
      </c>
      <c r="C36" s="16">
        <v>2</v>
      </c>
      <c r="D36" s="16">
        <v>605</v>
      </c>
      <c r="E36" s="16">
        <v>603</v>
      </c>
      <c r="F36" s="21">
        <v>604</v>
      </c>
    </row>
    <row r="37" spans="1:6" ht="24.95" customHeight="1">
      <c r="A37" s="63"/>
      <c r="B37" s="15" t="s">
        <v>19</v>
      </c>
      <c r="C37" s="16">
        <v>2</v>
      </c>
      <c r="D37" s="16">
        <v>607</v>
      </c>
      <c r="E37" s="16">
        <v>605</v>
      </c>
      <c r="F37" s="21">
        <v>606</v>
      </c>
    </row>
    <row r="38" spans="1:6" ht="24.95" customHeight="1">
      <c r="A38" s="63"/>
      <c r="B38" s="15" t="s">
        <v>73</v>
      </c>
      <c r="C38" s="16">
        <v>2</v>
      </c>
      <c r="D38" s="16">
        <v>606</v>
      </c>
      <c r="E38" s="16">
        <v>603</v>
      </c>
      <c r="F38" s="21">
        <v>604.5</v>
      </c>
    </row>
    <row r="39" spans="1:6" ht="24.95" customHeight="1">
      <c r="A39" s="63"/>
      <c r="B39" s="15" t="s">
        <v>56</v>
      </c>
      <c r="C39" s="16">
        <v>2</v>
      </c>
      <c r="D39" s="16">
        <v>603</v>
      </c>
      <c r="E39" s="16">
        <v>603</v>
      </c>
      <c r="F39" s="21">
        <v>603</v>
      </c>
    </row>
    <row r="40" spans="1:6" ht="24.95" customHeight="1">
      <c r="A40" s="63"/>
      <c r="B40" s="15" t="s">
        <v>39</v>
      </c>
      <c r="C40" s="16">
        <v>2</v>
      </c>
      <c r="D40" s="16">
        <v>606</v>
      </c>
      <c r="E40" s="16">
        <v>603</v>
      </c>
      <c r="F40" s="21">
        <v>604.5</v>
      </c>
    </row>
    <row r="41" spans="1:6" ht="24.95" customHeight="1">
      <c r="A41" s="63"/>
      <c r="B41" s="17" t="s">
        <v>16</v>
      </c>
      <c r="C41" s="5">
        <f>SUM(C32:C40)</f>
        <v>18</v>
      </c>
      <c r="D41" s="5">
        <f>MAX(D32:D40)</f>
        <v>609</v>
      </c>
      <c r="E41" s="5">
        <f>MIN(E32:E40)</f>
        <v>603</v>
      </c>
      <c r="F41" s="13">
        <v>604.70000000000005</v>
      </c>
    </row>
  </sheetData>
  <mergeCells count="5">
    <mergeCell ref="A1:F1"/>
    <mergeCell ref="A9:A31"/>
    <mergeCell ref="A32:A41"/>
    <mergeCell ref="A3:A5"/>
    <mergeCell ref="A6:A8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sqref="A1:F1"/>
    </sheetView>
  </sheetViews>
  <sheetFormatPr defaultRowHeight="13.5"/>
  <cols>
    <col min="1" max="1" width="13.25" customWidth="1"/>
    <col min="2" max="2" width="30.625" customWidth="1"/>
    <col min="3" max="3" width="9" customWidth="1"/>
    <col min="4" max="4" width="8.75" customWidth="1"/>
    <col min="5" max="5" width="8.625" customWidth="1"/>
    <col min="6" max="6" width="8.625" style="11" customWidth="1"/>
  </cols>
  <sheetData>
    <row r="1" spans="1:7" ht="39.950000000000003" customHeight="1">
      <c r="A1" s="60" t="s">
        <v>119</v>
      </c>
      <c r="B1" s="60"/>
      <c r="C1" s="60"/>
      <c r="D1" s="60"/>
      <c r="E1" s="60"/>
      <c r="F1" s="60"/>
    </row>
    <row r="2" spans="1:7" ht="24.95" customHeight="1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7" t="s">
        <v>10</v>
      </c>
    </row>
    <row r="3" spans="1:7" ht="24.95" customHeight="1">
      <c r="A3" s="63" t="s">
        <v>80</v>
      </c>
      <c r="B3" s="15" t="s">
        <v>45</v>
      </c>
      <c r="C3" s="16">
        <v>3</v>
      </c>
      <c r="D3" s="16">
        <v>746</v>
      </c>
      <c r="E3" s="16">
        <v>720</v>
      </c>
      <c r="F3" s="21">
        <v>732.3</v>
      </c>
      <c r="G3" t="s">
        <v>146</v>
      </c>
    </row>
    <row r="4" spans="1:7" ht="24.95" customHeight="1">
      <c r="A4" s="69"/>
      <c r="B4" s="15" t="s">
        <v>44</v>
      </c>
      <c r="C4" s="16">
        <v>2</v>
      </c>
      <c r="D4" s="16">
        <v>736</v>
      </c>
      <c r="E4" s="16">
        <v>622</v>
      </c>
      <c r="F4" s="21">
        <v>679</v>
      </c>
      <c r="G4" t="s">
        <v>146</v>
      </c>
    </row>
    <row r="5" spans="1:7" ht="24.95" customHeight="1">
      <c r="A5" s="69"/>
      <c r="B5" s="17" t="s">
        <v>16</v>
      </c>
      <c r="C5" s="5">
        <f>SUM(C3:C4)</f>
        <v>5</v>
      </c>
      <c r="D5" s="5">
        <f>MAX(D3:D4)</f>
        <v>746</v>
      </c>
      <c r="E5" s="5">
        <f>MIN(E3:E4)</f>
        <v>622</v>
      </c>
      <c r="F5" s="13">
        <v>711</v>
      </c>
      <c r="G5" t="s">
        <v>146</v>
      </c>
    </row>
    <row r="6" spans="1:7" ht="24.95" customHeight="1">
      <c r="A6" s="63" t="s">
        <v>79</v>
      </c>
      <c r="B6" s="15" t="s">
        <v>45</v>
      </c>
      <c r="C6" s="16">
        <v>3</v>
      </c>
      <c r="D6" s="16">
        <v>756</v>
      </c>
      <c r="E6" s="16">
        <v>733</v>
      </c>
      <c r="F6" s="21">
        <v>746.7</v>
      </c>
      <c r="G6" t="s">
        <v>146</v>
      </c>
    </row>
    <row r="7" spans="1:7" ht="24.95" customHeight="1">
      <c r="A7" s="63"/>
      <c r="B7" s="15" t="s">
        <v>44</v>
      </c>
      <c r="C7" s="16">
        <v>2</v>
      </c>
      <c r="D7" s="16">
        <v>748</v>
      </c>
      <c r="E7" s="16">
        <v>743</v>
      </c>
      <c r="F7" s="21">
        <v>745.5</v>
      </c>
      <c r="G7" t="s">
        <v>146</v>
      </c>
    </row>
    <row r="8" spans="1:7" ht="24.95" customHeight="1">
      <c r="A8" s="63"/>
      <c r="B8" s="17" t="s">
        <v>16</v>
      </c>
      <c r="C8" s="5">
        <f>SUM(C6:C7)</f>
        <v>5</v>
      </c>
      <c r="D8" s="5">
        <f>MAX(D6:D7)</f>
        <v>756</v>
      </c>
      <c r="E8" s="5">
        <f>MIN(E6:E7)</f>
        <v>733</v>
      </c>
      <c r="F8" s="13">
        <v>746.2</v>
      </c>
      <c r="G8" t="s">
        <v>146</v>
      </c>
    </row>
    <row r="9" spans="1:7" ht="24.95" customHeight="1">
      <c r="A9" s="63" t="s">
        <v>46</v>
      </c>
      <c r="B9" s="15" t="s">
        <v>29</v>
      </c>
      <c r="C9" s="16">
        <v>3</v>
      </c>
      <c r="D9" s="16">
        <v>591</v>
      </c>
      <c r="E9" s="16">
        <v>588</v>
      </c>
      <c r="F9" s="21">
        <v>589.29999999999995</v>
      </c>
    </row>
    <row r="10" spans="1:7" ht="24.95" customHeight="1">
      <c r="A10" s="63"/>
      <c r="B10" s="15" t="s">
        <v>26</v>
      </c>
      <c r="C10" s="16">
        <v>3</v>
      </c>
      <c r="D10" s="16">
        <v>589</v>
      </c>
      <c r="E10" s="16">
        <v>588</v>
      </c>
      <c r="F10" s="21">
        <v>588.29999999999995</v>
      </c>
    </row>
    <row r="11" spans="1:7" ht="24.95" customHeight="1">
      <c r="A11" s="63"/>
      <c r="B11" s="15" t="s">
        <v>25</v>
      </c>
      <c r="C11" s="16">
        <v>3</v>
      </c>
      <c r="D11" s="16">
        <v>594</v>
      </c>
      <c r="E11" s="16">
        <v>590</v>
      </c>
      <c r="F11" s="21">
        <v>591.29999999999995</v>
      </c>
    </row>
    <row r="12" spans="1:7" ht="24.95" customHeight="1">
      <c r="A12" s="63"/>
      <c r="B12" s="15" t="s">
        <v>14</v>
      </c>
      <c r="C12" s="16">
        <v>2</v>
      </c>
      <c r="D12" s="16">
        <v>592</v>
      </c>
      <c r="E12" s="16">
        <v>588</v>
      </c>
      <c r="F12" s="21">
        <v>590</v>
      </c>
    </row>
    <row r="13" spans="1:7" ht="24.95" customHeight="1">
      <c r="A13" s="63"/>
      <c r="B13" s="15" t="s">
        <v>53</v>
      </c>
      <c r="C13" s="16">
        <v>2</v>
      </c>
      <c r="D13" s="16">
        <v>588</v>
      </c>
      <c r="E13" s="16">
        <v>588</v>
      </c>
      <c r="F13" s="21">
        <v>588</v>
      </c>
    </row>
    <row r="14" spans="1:7" ht="24.95" customHeight="1">
      <c r="A14" s="63"/>
      <c r="B14" s="15" t="s">
        <v>12</v>
      </c>
      <c r="C14" s="16">
        <v>3</v>
      </c>
      <c r="D14" s="16">
        <v>594</v>
      </c>
      <c r="E14" s="16">
        <v>593</v>
      </c>
      <c r="F14" s="21">
        <v>593.70000000000005</v>
      </c>
    </row>
    <row r="15" spans="1:7" ht="24.95" customHeight="1">
      <c r="A15" s="63"/>
      <c r="B15" s="15" t="s">
        <v>34</v>
      </c>
      <c r="C15" s="16">
        <v>2</v>
      </c>
      <c r="D15" s="16">
        <v>589</v>
      </c>
      <c r="E15" s="16">
        <v>588</v>
      </c>
      <c r="F15" s="21">
        <v>588.5</v>
      </c>
    </row>
    <row r="16" spans="1:7" ht="24.95" customHeight="1">
      <c r="A16" s="63"/>
      <c r="B16" s="15" t="s">
        <v>49</v>
      </c>
      <c r="C16" s="16">
        <v>2</v>
      </c>
      <c r="D16" s="16">
        <v>591</v>
      </c>
      <c r="E16" s="16">
        <v>590</v>
      </c>
      <c r="F16" s="21">
        <v>590.5</v>
      </c>
    </row>
    <row r="17" spans="1:6" ht="24.95" customHeight="1">
      <c r="A17" s="63"/>
      <c r="B17" s="17" t="s">
        <v>16</v>
      </c>
      <c r="C17" s="5">
        <f>SUM(C9:C16)</f>
        <v>20</v>
      </c>
      <c r="D17" s="5">
        <f>MAX(D9:D16)</f>
        <v>594</v>
      </c>
      <c r="E17" s="5">
        <f>MIN(E9:E16)</f>
        <v>588</v>
      </c>
      <c r="F17" s="13">
        <v>590.1</v>
      </c>
    </row>
    <row r="18" spans="1:6" ht="24.95" customHeight="1">
      <c r="A18" s="63" t="s">
        <v>75</v>
      </c>
      <c r="B18" s="15" t="s">
        <v>18</v>
      </c>
      <c r="C18" s="16">
        <v>2</v>
      </c>
      <c r="D18" s="16">
        <v>598</v>
      </c>
      <c r="E18" s="16">
        <v>594</v>
      </c>
      <c r="F18" s="21">
        <v>596</v>
      </c>
    </row>
    <row r="19" spans="1:6" ht="24.95" customHeight="1">
      <c r="A19" s="63"/>
      <c r="B19" s="15" t="s">
        <v>56</v>
      </c>
      <c r="C19" s="16">
        <v>2</v>
      </c>
      <c r="D19" s="16">
        <v>592</v>
      </c>
      <c r="E19" s="16">
        <v>590</v>
      </c>
      <c r="F19" s="21">
        <v>591</v>
      </c>
    </row>
    <row r="20" spans="1:6" ht="24.95" customHeight="1">
      <c r="A20" s="63"/>
      <c r="B20" s="15" t="s">
        <v>54</v>
      </c>
      <c r="C20" s="16">
        <v>2</v>
      </c>
      <c r="D20" s="16">
        <v>595</v>
      </c>
      <c r="E20" s="16">
        <v>591</v>
      </c>
      <c r="F20" s="21">
        <v>593</v>
      </c>
    </row>
    <row r="21" spans="1:6" ht="24.95" customHeight="1">
      <c r="A21" s="63"/>
      <c r="B21" s="17" t="s">
        <v>16</v>
      </c>
      <c r="C21" s="5">
        <f>SUM(C18:C20)</f>
        <v>6</v>
      </c>
      <c r="D21" s="5">
        <f>MAX(D18:D20)</f>
        <v>598</v>
      </c>
      <c r="E21" s="5">
        <f>MIN(E18:E20)</f>
        <v>590</v>
      </c>
      <c r="F21" s="13">
        <v>593.29999999999995</v>
      </c>
    </row>
    <row r="22" spans="1:6" ht="24.95" customHeight="1">
      <c r="A22" s="63" t="s">
        <v>24</v>
      </c>
      <c r="B22" s="15" t="s">
        <v>72</v>
      </c>
      <c r="C22" s="16">
        <v>2</v>
      </c>
      <c r="D22" s="16">
        <v>595</v>
      </c>
      <c r="E22" s="16">
        <v>595</v>
      </c>
      <c r="F22" s="21">
        <v>595</v>
      </c>
    </row>
    <row r="23" spans="1:6" ht="24.95" customHeight="1">
      <c r="A23" s="63"/>
      <c r="B23" s="15" t="s">
        <v>30</v>
      </c>
      <c r="C23" s="16">
        <v>2</v>
      </c>
      <c r="D23" s="16">
        <v>596</v>
      </c>
      <c r="E23" s="16">
        <v>595</v>
      </c>
      <c r="F23" s="21">
        <v>595.5</v>
      </c>
    </row>
    <row r="24" spans="1:6" ht="24.95" customHeight="1">
      <c r="A24" s="63"/>
      <c r="B24" s="15" t="s">
        <v>59</v>
      </c>
      <c r="C24" s="16">
        <v>3</v>
      </c>
      <c r="D24" s="16">
        <v>600</v>
      </c>
      <c r="E24" s="16">
        <v>599</v>
      </c>
      <c r="F24" s="21">
        <v>599.29999999999995</v>
      </c>
    </row>
    <row r="25" spans="1:6" ht="24.95" customHeight="1">
      <c r="A25" s="63"/>
      <c r="B25" s="15" t="s">
        <v>29</v>
      </c>
      <c r="C25" s="16">
        <v>2</v>
      </c>
      <c r="D25" s="16">
        <v>600</v>
      </c>
      <c r="E25" s="16">
        <v>593</v>
      </c>
      <c r="F25" s="21">
        <v>596.5</v>
      </c>
    </row>
    <row r="26" spans="1:6" ht="24.95" customHeight="1">
      <c r="A26" s="63"/>
      <c r="B26" s="15" t="s">
        <v>66</v>
      </c>
      <c r="C26" s="16">
        <v>2</v>
      </c>
      <c r="D26" s="16">
        <v>594</v>
      </c>
      <c r="E26" s="16">
        <v>594</v>
      </c>
      <c r="F26" s="21">
        <v>594</v>
      </c>
    </row>
    <row r="27" spans="1:6" ht="24.95" customHeight="1">
      <c r="A27" s="63"/>
      <c r="B27" s="15" t="s">
        <v>63</v>
      </c>
      <c r="C27" s="16">
        <v>2</v>
      </c>
      <c r="D27" s="16">
        <v>593</v>
      </c>
      <c r="E27" s="16">
        <v>593</v>
      </c>
      <c r="F27" s="21">
        <v>593</v>
      </c>
    </row>
    <row r="28" spans="1:6" ht="24.95" customHeight="1">
      <c r="A28" s="63"/>
      <c r="B28" s="15" t="s">
        <v>50</v>
      </c>
      <c r="C28" s="16">
        <v>2</v>
      </c>
      <c r="D28" s="16">
        <v>608</v>
      </c>
      <c r="E28" s="16">
        <v>596</v>
      </c>
      <c r="F28" s="21">
        <v>602</v>
      </c>
    </row>
    <row r="29" spans="1:6" ht="24.95" customHeight="1">
      <c r="A29" s="63"/>
      <c r="B29" s="15" t="s">
        <v>27</v>
      </c>
      <c r="C29" s="16">
        <v>3</v>
      </c>
      <c r="D29" s="16">
        <v>601</v>
      </c>
      <c r="E29" s="16">
        <v>600</v>
      </c>
      <c r="F29" s="21">
        <v>600.29999999999995</v>
      </c>
    </row>
    <row r="30" spans="1:6" ht="24.95" customHeight="1">
      <c r="A30" s="63"/>
      <c r="B30" s="15" t="s">
        <v>67</v>
      </c>
      <c r="C30" s="16">
        <v>2</v>
      </c>
      <c r="D30" s="16">
        <v>597</v>
      </c>
      <c r="E30" s="16">
        <v>593</v>
      </c>
      <c r="F30" s="21">
        <v>595</v>
      </c>
    </row>
    <row r="31" spans="1:6" ht="24.95" customHeight="1">
      <c r="A31" s="63"/>
      <c r="B31" s="15" t="s">
        <v>15</v>
      </c>
      <c r="C31" s="16">
        <v>9</v>
      </c>
      <c r="D31" s="16">
        <v>603</v>
      </c>
      <c r="E31" s="16">
        <v>594</v>
      </c>
      <c r="F31" s="21">
        <v>597.4</v>
      </c>
    </row>
    <row r="32" spans="1:6" ht="24.95" customHeight="1">
      <c r="A32" s="63"/>
      <c r="B32" s="15" t="s">
        <v>65</v>
      </c>
      <c r="C32" s="16">
        <v>3</v>
      </c>
      <c r="D32" s="16">
        <v>595</v>
      </c>
      <c r="E32" s="16">
        <v>594</v>
      </c>
      <c r="F32" s="21">
        <v>594.29999999999995</v>
      </c>
    </row>
    <row r="33" spans="1:6" ht="24.95" customHeight="1">
      <c r="A33" s="63"/>
      <c r="B33" s="15" t="s">
        <v>26</v>
      </c>
      <c r="C33" s="16">
        <v>6</v>
      </c>
      <c r="D33" s="16">
        <v>600</v>
      </c>
      <c r="E33" s="16">
        <v>593</v>
      </c>
      <c r="F33" s="21">
        <v>595.20000000000005</v>
      </c>
    </row>
    <row r="34" spans="1:6" ht="24.95" customHeight="1">
      <c r="A34" s="63"/>
      <c r="B34" s="15" t="s">
        <v>62</v>
      </c>
      <c r="C34" s="16">
        <v>3</v>
      </c>
      <c r="D34" s="16">
        <v>602</v>
      </c>
      <c r="E34" s="16">
        <v>600</v>
      </c>
      <c r="F34" s="21">
        <v>601</v>
      </c>
    </row>
    <row r="35" spans="1:6" ht="24.95" customHeight="1">
      <c r="A35" s="63"/>
      <c r="B35" s="15" t="s">
        <v>25</v>
      </c>
      <c r="C35" s="16">
        <v>4</v>
      </c>
      <c r="D35" s="16">
        <v>605</v>
      </c>
      <c r="E35" s="16">
        <v>602</v>
      </c>
      <c r="F35" s="21">
        <v>603.5</v>
      </c>
    </row>
    <row r="36" spans="1:6" ht="24.95" customHeight="1">
      <c r="A36" s="63"/>
      <c r="B36" s="15" t="s">
        <v>32</v>
      </c>
      <c r="C36" s="16">
        <v>4</v>
      </c>
      <c r="D36" s="16">
        <v>592</v>
      </c>
      <c r="E36" s="16">
        <v>575</v>
      </c>
      <c r="F36" s="21">
        <v>583.79999999999995</v>
      </c>
    </row>
    <row r="37" spans="1:6" ht="24.95" customHeight="1">
      <c r="A37" s="63"/>
      <c r="B37" s="15" t="s">
        <v>19</v>
      </c>
      <c r="C37" s="16">
        <v>2</v>
      </c>
      <c r="D37" s="16">
        <v>593</v>
      </c>
      <c r="E37" s="16">
        <v>592</v>
      </c>
      <c r="F37" s="21">
        <v>592.5</v>
      </c>
    </row>
    <row r="38" spans="1:6" ht="24.95" customHeight="1">
      <c r="A38" s="63"/>
      <c r="B38" s="15" t="s">
        <v>69</v>
      </c>
      <c r="C38" s="16">
        <v>2</v>
      </c>
      <c r="D38" s="16">
        <v>593</v>
      </c>
      <c r="E38" s="16">
        <v>593</v>
      </c>
      <c r="F38" s="21">
        <v>593</v>
      </c>
    </row>
    <row r="39" spans="1:6" ht="24.95" customHeight="1">
      <c r="A39" s="63"/>
      <c r="B39" s="15" t="s">
        <v>68</v>
      </c>
      <c r="C39" s="16">
        <v>2</v>
      </c>
      <c r="D39" s="16">
        <v>579</v>
      </c>
      <c r="E39" s="16">
        <v>578</v>
      </c>
      <c r="F39" s="21">
        <v>578.5</v>
      </c>
    </row>
    <row r="40" spans="1:6" ht="24.95" customHeight="1">
      <c r="A40" s="63"/>
      <c r="B40" s="15" t="s">
        <v>14</v>
      </c>
      <c r="C40" s="16">
        <v>2</v>
      </c>
      <c r="D40" s="16">
        <v>603</v>
      </c>
      <c r="E40" s="16">
        <v>602</v>
      </c>
      <c r="F40" s="21">
        <v>602.5</v>
      </c>
    </row>
    <row r="41" spans="1:6" ht="24.95" customHeight="1">
      <c r="A41" s="63"/>
      <c r="B41" s="15" t="s">
        <v>60</v>
      </c>
      <c r="C41" s="16">
        <v>2</v>
      </c>
      <c r="D41" s="16">
        <v>600</v>
      </c>
      <c r="E41" s="16">
        <v>595</v>
      </c>
      <c r="F41" s="21">
        <v>597.5</v>
      </c>
    </row>
    <row r="42" spans="1:6" ht="24.95" customHeight="1">
      <c r="A42" s="63"/>
      <c r="B42" s="15" t="s">
        <v>58</v>
      </c>
      <c r="C42" s="16">
        <v>4</v>
      </c>
      <c r="D42" s="16">
        <v>598</v>
      </c>
      <c r="E42" s="16">
        <v>594</v>
      </c>
      <c r="F42" s="21">
        <v>596</v>
      </c>
    </row>
    <row r="43" spans="1:6" ht="24.95" customHeight="1">
      <c r="A43" s="63"/>
      <c r="B43" s="15" t="s">
        <v>56</v>
      </c>
      <c r="C43" s="16">
        <v>2</v>
      </c>
      <c r="D43" s="16">
        <v>593</v>
      </c>
      <c r="E43" s="16">
        <v>593</v>
      </c>
      <c r="F43" s="21">
        <v>593</v>
      </c>
    </row>
    <row r="44" spans="1:6" ht="24.95" customHeight="1">
      <c r="A44" s="63"/>
      <c r="B44" s="15" t="s">
        <v>57</v>
      </c>
      <c r="C44" s="16">
        <v>2</v>
      </c>
      <c r="D44" s="16">
        <v>599</v>
      </c>
      <c r="E44" s="16">
        <v>597</v>
      </c>
      <c r="F44" s="21">
        <v>598</v>
      </c>
    </row>
    <row r="45" spans="1:6" ht="24.95" customHeight="1">
      <c r="A45" s="63"/>
      <c r="B45" s="15" t="s">
        <v>12</v>
      </c>
      <c r="C45" s="16">
        <v>15</v>
      </c>
      <c r="D45" s="16">
        <v>609</v>
      </c>
      <c r="E45" s="16">
        <v>600</v>
      </c>
      <c r="F45" s="21">
        <v>604</v>
      </c>
    </row>
    <row r="46" spans="1:6" ht="24.95" customHeight="1">
      <c r="A46" s="63"/>
      <c r="B46" s="15" t="s">
        <v>33</v>
      </c>
      <c r="C46" s="16">
        <v>2</v>
      </c>
      <c r="D46" s="16">
        <v>597</v>
      </c>
      <c r="E46" s="16">
        <v>596</v>
      </c>
      <c r="F46" s="21">
        <v>596.5</v>
      </c>
    </row>
    <row r="47" spans="1:6" ht="24.95" customHeight="1">
      <c r="A47" s="63"/>
      <c r="B47" s="15" t="s">
        <v>34</v>
      </c>
      <c r="C47" s="16">
        <v>3</v>
      </c>
      <c r="D47" s="16">
        <v>597</v>
      </c>
      <c r="E47" s="16">
        <v>593</v>
      </c>
      <c r="F47" s="21">
        <v>595.70000000000005</v>
      </c>
    </row>
    <row r="48" spans="1:6" ht="24.95" customHeight="1">
      <c r="A48" s="63"/>
      <c r="B48" s="15" t="s">
        <v>49</v>
      </c>
      <c r="C48" s="16">
        <v>4</v>
      </c>
      <c r="D48" s="16">
        <v>599</v>
      </c>
      <c r="E48" s="16">
        <v>594</v>
      </c>
      <c r="F48" s="21">
        <v>595.79999999999995</v>
      </c>
    </row>
    <row r="49" spans="1:6" ht="24.95" customHeight="1">
      <c r="A49" s="63"/>
      <c r="B49" s="15" t="s">
        <v>48</v>
      </c>
      <c r="C49" s="16">
        <v>2</v>
      </c>
      <c r="D49" s="16">
        <v>593</v>
      </c>
      <c r="E49" s="16">
        <v>593</v>
      </c>
      <c r="F49" s="21">
        <v>593</v>
      </c>
    </row>
    <row r="50" spans="1:6" ht="24.95" customHeight="1">
      <c r="A50" s="63"/>
      <c r="B50" s="15" t="s">
        <v>13</v>
      </c>
      <c r="C50" s="16">
        <v>6</v>
      </c>
      <c r="D50" s="16">
        <v>609</v>
      </c>
      <c r="E50" s="16">
        <v>602</v>
      </c>
      <c r="F50" s="21">
        <v>606.20000000000005</v>
      </c>
    </row>
    <row r="51" spans="1:6" ht="24.95" customHeight="1">
      <c r="A51" s="63"/>
      <c r="B51" s="15" t="s">
        <v>28</v>
      </c>
      <c r="C51" s="16">
        <v>5</v>
      </c>
      <c r="D51" s="16">
        <v>595</v>
      </c>
      <c r="E51" s="16">
        <v>592</v>
      </c>
      <c r="F51" s="21">
        <v>593.6</v>
      </c>
    </row>
    <row r="52" spans="1:6" ht="24.95" customHeight="1">
      <c r="A52" s="63"/>
      <c r="B52" s="15" t="s">
        <v>61</v>
      </c>
      <c r="C52" s="16">
        <v>3</v>
      </c>
      <c r="D52" s="16">
        <v>599</v>
      </c>
      <c r="E52" s="16">
        <v>593</v>
      </c>
      <c r="F52" s="21">
        <v>595</v>
      </c>
    </row>
    <row r="53" spans="1:6" ht="24.95" customHeight="1">
      <c r="A53" s="63"/>
      <c r="B53" s="15" t="s">
        <v>47</v>
      </c>
      <c r="C53" s="16">
        <v>3</v>
      </c>
      <c r="D53" s="16">
        <v>598</v>
      </c>
      <c r="E53" s="16">
        <v>592</v>
      </c>
      <c r="F53" s="21">
        <v>595.29999999999995</v>
      </c>
    </row>
    <row r="54" spans="1:6" ht="24.95" customHeight="1">
      <c r="A54" s="63"/>
      <c r="B54" s="15" t="s">
        <v>52</v>
      </c>
      <c r="C54" s="16">
        <v>3</v>
      </c>
      <c r="D54" s="16">
        <v>597</v>
      </c>
      <c r="E54" s="16">
        <v>593</v>
      </c>
      <c r="F54" s="21">
        <v>594.70000000000005</v>
      </c>
    </row>
    <row r="55" spans="1:6" ht="24.95" customHeight="1">
      <c r="A55" s="63"/>
      <c r="B55" s="15" t="s">
        <v>87</v>
      </c>
      <c r="C55" s="16">
        <v>4</v>
      </c>
      <c r="D55" s="16">
        <v>596</v>
      </c>
      <c r="E55" s="16">
        <v>593</v>
      </c>
      <c r="F55" s="21">
        <v>595.29999999999995</v>
      </c>
    </row>
    <row r="56" spans="1:6" ht="24.95" customHeight="1">
      <c r="A56" s="63"/>
      <c r="B56" s="15" t="s">
        <v>88</v>
      </c>
      <c r="C56" s="16">
        <v>3</v>
      </c>
      <c r="D56" s="16">
        <v>597</v>
      </c>
      <c r="E56" s="16">
        <v>593</v>
      </c>
      <c r="F56" s="21">
        <v>594.29999999999995</v>
      </c>
    </row>
    <row r="57" spans="1:6" ht="24.95" customHeight="1">
      <c r="A57" s="63"/>
      <c r="B57" s="15" t="s">
        <v>64</v>
      </c>
      <c r="C57" s="16">
        <v>3</v>
      </c>
      <c r="D57" s="16">
        <v>597</v>
      </c>
      <c r="E57" s="16">
        <v>593</v>
      </c>
      <c r="F57" s="21">
        <v>595.70000000000005</v>
      </c>
    </row>
    <row r="58" spans="1:6" ht="24.95" customHeight="1">
      <c r="A58" s="63"/>
      <c r="B58" s="15" t="s">
        <v>89</v>
      </c>
      <c r="C58" s="16">
        <v>4</v>
      </c>
      <c r="D58" s="16">
        <v>595</v>
      </c>
      <c r="E58" s="16">
        <v>593</v>
      </c>
      <c r="F58" s="21">
        <v>594</v>
      </c>
    </row>
    <row r="59" spans="1:6" ht="24.95" customHeight="1">
      <c r="A59" s="63"/>
      <c r="B59" s="15" t="s">
        <v>40</v>
      </c>
      <c r="C59" s="16">
        <v>5</v>
      </c>
      <c r="D59" s="16">
        <v>602</v>
      </c>
      <c r="E59" s="16">
        <v>592</v>
      </c>
      <c r="F59" s="21">
        <v>595.4</v>
      </c>
    </row>
    <row r="60" spans="1:6" ht="24.95" customHeight="1">
      <c r="A60" s="63"/>
      <c r="B60" s="17" t="s">
        <v>16</v>
      </c>
      <c r="C60" s="5">
        <f>SUM(C22:C59)</f>
        <v>132</v>
      </c>
      <c r="D60" s="5">
        <f>MAX(D22:D59)</f>
        <v>609</v>
      </c>
      <c r="E60" s="5">
        <f>MIN(E22:E59)</f>
        <v>575</v>
      </c>
      <c r="F60" s="13">
        <v>597</v>
      </c>
    </row>
    <row r="61" spans="1:6" ht="24.95" customHeight="1">
      <c r="A61" s="63" t="s">
        <v>35</v>
      </c>
      <c r="B61" s="15" t="s">
        <v>36</v>
      </c>
      <c r="C61" s="16">
        <v>2</v>
      </c>
      <c r="D61" s="16">
        <v>603</v>
      </c>
      <c r="E61" s="16">
        <v>601</v>
      </c>
      <c r="F61" s="21">
        <v>602</v>
      </c>
    </row>
    <row r="62" spans="1:6" ht="24.95" customHeight="1">
      <c r="A62" s="63"/>
      <c r="B62" s="15" t="s">
        <v>17</v>
      </c>
      <c r="C62" s="16">
        <v>2</v>
      </c>
      <c r="D62" s="16">
        <v>602</v>
      </c>
      <c r="E62" s="16">
        <v>601</v>
      </c>
      <c r="F62" s="21">
        <v>601.5</v>
      </c>
    </row>
    <row r="63" spans="1:6" ht="24.95" customHeight="1">
      <c r="A63" s="63"/>
      <c r="B63" s="15" t="s">
        <v>37</v>
      </c>
      <c r="C63" s="16">
        <v>3</v>
      </c>
      <c r="D63" s="16">
        <v>601</v>
      </c>
      <c r="E63" s="16">
        <v>601</v>
      </c>
      <c r="F63" s="21">
        <v>601</v>
      </c>
    </row>
    <row r="64" spans="1:6" ht="24.95" customHeight="1">
      <c r="A64" s="63"/>
      <c r="B64" s="15" t="s">
        <v>38</v>
      </c>
      <c r="C64" s="16">
        <v>2</v>
      </c>
      <c r="D64" s="16">
        <v>603</v>
      </c>
      <c r="E64" s="16">
        <v>601</v>
      </c>
      <c r="F64" s="21">
        <v>602</v>
      </c>
    </row>
    <row r="65" spans="1:6" ht="24.95" customHeight="1">
      <c r="A65" s="63"/>
      <c r="B65" s="15" t="s">
        <v>31</v>
      </c>
      <c r="C65" s="16">
        <v>2</v>
      </c>
      <c r="D65" s="16">
        <v>602</v>
      </c>
      <c r="E65" s="16">
        <v>602</v>
      </c>
      <c r="F65" s="21">
        <v>602</v>
      </c>
    </row>
    <row r="66" spans="1:6" ht="24.95" customHeight="1">
      <c r="A66" s="63"/>
      <c r="B66" s="15" t="s">
        <v>19</v>
      </c>
      <c r="C66" s="16">
        <v>2</v>
      </c>
      <c r="D66" s="16">
        <v>604</v>
      </c>
      <c r="E66" s="16">
        <v>603</v>
      </c>
      <c r="F66" s="21">
        <v>603.5</v>
      </c>
    </row>
    <row r="67" spans="1:6" ht="24.95" customHeight="1">
      <c r="A67" s="63"/>
      <c r="B67" s="15" t="s">
        <v>70</v>
      </c>
      <c r="C67" s="16">
        <v>2</v>
      </c>
      <c r="D67" s="16">
        <v>602</v>
      </c>
      <c r="E67" s="16">
        <v>601</v>
      </c>
      <c r="F67" s="21">
        <v>601.5</v>
      </c>
    </row>
    <row r="68" spans="1:6" ht="24.95" customHeight="1">
      <c r="A68" s="63"/>
      <c r="B68" s="15" t="s">
        <v>69</v>
      </c>
      <c r="C68" s="16">
        <v>2</v>
      </c>
      <c r="D68" s="16">
        <v>602</v>
      </c>
      <c r="E68" s="16">
        <v>601</v>
      </c>
      <c r="F68" s="21">
        <v>601.5</v>
      </c>
    </row>
    <row r="69" spans="1:6" ht="24.95" customHeight="1">
      <c r="A69" s="63"/>
      <c r="B69" s="15" t="s">
        <v>55</v>
      </c>
      <c r="C69" s="16">
        <v>3</v>
      </c>
      <c r="D69" s="16">
        <v>601</v>
      </c>
      <c r="E69" s="16">
        <v>600</v>
      </c>
      <c r="F69" s="21">
        <v>600.70000000000005</v>
      </c>
    </row>
    <row r="70" spans="1:6" ht="24.95" customHeight="1">
      <c r="A70" s="63"/>
      <c r="B70" s="15" t="s">
        <v>73</v>
      </c>
      <c r="C70" s="16">
        <v>3</v>
      </c>
      <c r="D70" s="16">
        <v>601</v>
      </c>
      <c r="E70" s="16">
        <v>600</v>
      </c>
      <c r="F70" s="21">
        <v>600.70000000000005</v>
      </c>
    </row>
    <row r="71" spans="1:6" ht="24.95" customHeight="1">
      <c r="A71" s="63"/>
      <c r="B71" s="15" t="s">
        <v>54</v>
      </c>
      <c r="C71" s="16">
        <v>2</v>
      </c>
      <c r="D71" s="16">
        <v>603</v>
      </c>
      <c r="E71" s="16">
        <v>601</v>
      </c>
      <c r="F71" s="21">
        <v>602</v>
      </c>
    </row>
    <row r="72" spans="1:6" ht="24.95" customHeight="1">
      <c r="A72" s="63"/>
      <c r="B72" s="15" t="s">
        <v>39</v>
      </c>
      <c r="C72" s="16">
        <v>3</v>
      </c>
      <c r="D72" s="16">
        <v>603</v>
      </c>
      <c r="E72" s="16">
        <v>600</v>
      </c>
      <c r="F72" s="21">
        <v>601.29999999999995</v>
      </c>
    </row>
    <row r="73" spans="1:6" ht="24.95" customHeight="1">
      <c r="A73" s="63"/>
      <c r="B73" s="17" t="s">
        <v>16</v>
      </c>
      <c r="C73" s="5">
        <f>SUM(C61:C72)</f>
        <v>28</v>
      </c>
      <c r="D73" s="5">
        <f>MAX(D61:D72)</f>
        <v>604</v>
      </c>
      <c r="E73" s="5">
        <f>MIN(E61:E72)</f>
        <v>600</v>
      </c>
      <c r="F73" s="13">
        <v>601.5</v>
      </c>
    </row>
  </sheetData>
  <mergeCells count="7">
    <mergeCell ref="A61:A73"/>
    <mergeCell ref="A3:A5"/>
    <mergeCell ref="A1:F1"/>
    <mergeCell ref="A6:A8"/>
    <mergeCell ref="A9:A17"/>
    <mergeCell ref="A18:A21"/>
    <mergeCell ref="A22:A60"/>
  </mergeCells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sqref="A1:F1"/>
    </sheetView>
  </sheetViews>
  <sheetFormatPr defaultRowHeight="13.5"/>
  <cols>
    <col min="1" max="1" width="13.25" bestFit="1" customWidth="1"/>
    <col min="2" max="2" width="30.75" bestFit="1" customWidth="1"/>
    <col min="3" max="3" width="9.125" customWidth="1"/>
    <col min="6" max="6" width="9" style="11"/>
  </cols>
  <sheetData>
    <row r="1" spans="1:6" ht="39.950000000000003" customHeight="1">
      <c r="A1" s="60" t="s">
        <v>134</v>
      </c>
      <c r="B1" s="60"/>
      <c r="C1" s="60"/>
      <c r="D1" s="60"/>
      <c r="E1" s="60"/>
      <c r="F1" s="60"/>
    </row>
    <row r="2" spans="1:6" ht="24.95" customHeight="1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7" t="s">
        <v>10</v>
      </c>
    </row>
    <row r="3" spans="1:6" ht="24.95" customHeight="1">
      <c r="A3" s="63" t="s">
        <v>46</v>
      </c>
      <c r="B3" s="25" t="s">
        <v>63</v>
      </c>
      <c r="C3" s="23">
        <v>2</v>
      </c>
      <c r="D3" s="23">
        <v>592</v>
      </c>
      <c r="E3" s="23">
        <v>589</v>
      </c>
      <c r="F3" s="32">
        <v>590.5</v>
      </c>
    </row>
    <row r="4" spans="1:6" ht="24.95" customHeight="1">
      <c r="A4" s="63"/>
      <c r="B4" s="25" t="s">
        <v>50</v>
      </c>
      <c r="C4" s="23">
        <v>2</v>
      </c>
      <c r="D4" s="23">
        <v>593</v>
      </c>
      <c r="E4" s="23">
        <v>589</v>
      </c>
      <c r="F4" s="32">
        <v>591</v>
      </c>
    </row>
    <row r="5" spans="1:6" ht="24.95" customHeight="1">
      <c r="A5" s="63"/>
      <c r="B5" s="25" t="s">
        <v>60</v>
      </c>
      <c r="C5" s="23">
        <v>2</v>
      </c>
      <c r="D5" s="23">
        <v>591</v>
      </c>
      <c r="E5" s="23">
        <v>590</v>
      </c>
      <c r="F5" s="31">
        <v>590.5</v>
      </c>
    </row>
    <row r="6" spans="1:6" ht="24.95" customHeight="1">
      <c r="A6" s="63"/>
      <c r="B6" s="25" t="s">
        <v>12</v>
      </c>
      <c r="C6" s="23">
        <v>2</v>
      </c>
      <c r="D6" s="23">
        <v>599</v>
      </c>
      <c r="E6" s="23">
        <v>597</v>
      </c>
      <c r="F6" s="31">
        <v>598</v>
      </c>
    </row>
    <row r="7" spans="1:6" ht="24.95" customHeight="1">
      <c r="A7" s="63"/>
      <c r="B7" s="25" t="s">
        <v>33</v>
      </c>
      <c r="C7" s="23">
        <v>2</v>
      </c>
      <c r="D7" s="23">
        <v>591</v>
      </c>
      <c r="E7" s="23">
        <v>582</v>
      </c>
      <c r="F7" s="32">
        <v>586.5</v>
      </c>
    </row>
    <row r="8" spans="1:6" ht="24.95" customHeight="1">
      <c r="A8" s="63"/>
      <c r="B8" s="19" t="s">
        <v>16</v>
      </c>
      <c r="C8" s="20">
        <f>SUM(C3:C7)</f>
        <v>10</v>
      </c>
      <c r="D8" s="20">
        <f>MAX(D3:D7)</f>
        <v>599</v>
      </c>
      <c r="E8" s="20">
        <f>MIN(E3:E7)</f>
        <v>582</v>
      </c>
      <c r="F8" s="32">
        <f>SUMPRODUCT(C3:C7,F3:F7)/C8</f>
        <v>591.29999999999995</v>
      </c>
    </row>
    <row r="9" spans="1:6" ht="24.95" customHeight="1">
      <c r="A9" s="63" t="s">
        <v>81</v>
      </c>
      <c r="B9" s="25" t="s">
        <v>19</v>
      </c>
      <c r="C9" s="23">
        <v>2</v>
      </c>
      <c r="D9" s="23">
        <v>606</v>
      </c>
      <c r="E9" s="23">
        <v>602</v>
      </c>
      <c r="F9" s="31">
        <v>604</v>
      </c>
    </row>
    <row r="10" spans="1:6" ht="24.95" customHeight="1">
      <c r="A10" s="63"/>
      <c r="B10" s="19" t="s">
        <v>16</v>
      </c>
      <c r="C10" s="20">
        <v>2</v>
      </c>
      <c r="D10" s="20">
        <v>606</v>
      </c>
      <c r="E10" s="20">
        <v>602</v>
      </c>
      <c r="F10" s="32">
        <v>604</v>
      </c>
    </row>
    <row r="11" spans="1:6" ht="24.95" customHeight="1">
      <c r="A11" s="63" t="s">
        <v>24</v>
      </c>
      <c r="B11" s="15" t="s">
        <v>30</v>
      </c>
      <c r="C11" s="26">
        <v>2</v>
      </c>
      <c r="D11" s="26">
        <v>596</v>
      </c>
      <c r="E11" s="26">
        <v>596</v>
      </c>
      <c r="F11" s="34">
        <v>596</v>
      </c>
    </row>
    <row r="12" spans="1:6" ht="24.95" customHeight="1">
      <c r="A12" s="63"/>
      <c r="B12" s="15" t="s">
        <v>41</v>
      </c>
      <c r="C12" s="26">
        <v>2</v>
      </c>
      <c r="D12" s="26">
        <v>595</v>
      </c>
      <c r="E12" s="26">
        <v>595</v>
      </c>
      <c r="F12" s="34">
        <v>595</v>
      </c>
    </row>
    <row r="13" spans="1:6" ht="24.95" customHeight="1">
      <c r="A13" s="63"/>
      <c r="B13" s="15" t="s">
        <v>66</v>
      </c>
      <c r="C13" s="26">
        <v>2</v>
      </c>
      <c r="D13" s="26">
        <v>597</v>
      </c>
      <c r="E13" s="26">
        <v>597</v>
      </c>
      <c r="F13" s="34">
        <v>597</v>
      </c>
    </row>
    <row r="14" spans="1:6" ht="24.95" customHeight="1">
      <c r="A14" s="63"/>
      <c r="B14" s="15" t="s">
        <v>63</v>
      </c>
      <c r="C14" s="27">
        <v>2</v>
      </c>
      <c r="D14" s="27">
        <v>598</v>
      </c>
      <c r="E14" s="27">
        <v>598</v>
      </c>
      <c r="F14" s="34">
        <v>598</v>
      </c>
    </row>
    <row r="15" spans="1:6" ht="24.95" customHeight="1">
      <c r="A15" s="63"/>
      <c r="B15" s="15" t="s">
        <v>50</v>
      </c>
      <c r="C15" s="27">
        <v>2</v>
      </c>
      <c r="D15" s="27">
        <v>596</v>
      </c>
      <c r="E15" s="27">
        <v>596</v>
      </c>
      <c r="F15" s="34">
        <v>596</v>
      </c>
    </row>
    <row r="16" spans="1:6" ht="24.95" customHeight="1">
      <c r="A16" s="63"/>
      <c r="B16" s="15" t="s">
        <v>27</v>
      </c>
      <c r="C16" s="26">
        <v>3</v>
      </c>
      <c r="D16" s="26">
        <v>600</v>
      </c>
      <c r="E16" s="26">
        <v>598</v>
      </c>
      <c r="F16" s="34">
        <v>599</v>
      </c>
    </row>
    <row r="17" spans="1:6" ht="24.95" customHeight="1">
      <c r="A17" s="63"/>
      <c r="B17" s="15" t="s">
        <v>15</v>
      </c>
      <c r="C17" s="26">
        <v>5</v>
      </c>
      <c r="D17" s="26">
        <v>605</v>
      </c>
      <c r="E17" s="26">
        <v>597</v>
      </c>
      <c r="F17" s="34">
        <v>600.20000000000005</v>
      </c>
    </row>
    <row r="18" spans="1:6" ht="24.95" customHeight="1">
      <c r="A18" s="63"/>
      <c r="B18" s="15" t="s">
        <v>26</v>
      </c>
      <c r="C18" s="26">
        <v>3</v>
      </c>
      <c r="D18" s="26">
        <v>600</v>
      </c>
      <c r="E18" s="26">
        <v>596</v>
      </c>
      <c r="F18" s="34">
        <v>598.70000000000005</v>
      </c>
    </row>
    <row r="19" spans="1:6" ht="24.95" customHeight="1">
      <c r="A19" s="63"/>
      <c r="B19" s="15" t="s">
        <v>62</v>
      </c>
      <c r="C19" s="26">
        <v>2</v>
      </c>
      <c r="D19" s="26">
        <v>597</v>
      </c>
      <c r="E19" s="26">
        <v>595</v>
      </c>
      <c r="F19" s="34">
        <v>596</v>
      </c>
    </row>
    <row r="20" spans="1:6" ht="24.95" customHeight="1">
      <c r="A20" s="63"/>
      <c r="B20" s="15" t="s">
        <v>25</v>
      </c>
      <c r="C20" s="26">
        <v>2</v>
      </c>
      <c r="D20" s="26">
        <v>603</v>
      </c>
      <c r="E20" s="26">
        <v>596</v>
      </c>
      <c r="F20" s="34">
        <v>599.5</v>
      </c>
    </row>
    <row r="21" spans="1:6" ht="24.95" customHeight="1">
      <c r="A21" s="63"/>
      <c r="B21" s="15" t="s">
        <v>68</v>
      </c>
      <c r="C21" s="26">
        <v>2</v>
      </c>
      <c r="D21" s="26">
        <v>595</v>
      </c>
      <c r="E21" s="26">
        <v>595</v>
      </c>
      <c r="F21" s="34">
        <v>595</v>
      </c>
    </row>
    <row r="22" spans="1:6" ht="24.95" customHeight="1">
      <c r="A22" s="63"/>
      <c r="B22" s="15" t="s">
        <v>56</v>
      </c>
      <c r="C22" s="26">
        <v>2</v>
      </c>
      <c r="D22" s="26">
        <v>595</v>
      </c>
      <c r="E22" s="26">
        <v>595</v>
      </c>
      <c r="F22" s="34">
        <v>595</v>
      </c>
    </row>
    <row r="23" spans="1:6" ht="24.95" customHeight="1">
      <c r="A23" s="63"/>
      <c r="B23" s="15" t="s">
        <v>12</v>
      </c>
      <c r="C23" s="27">
        <v>9</v>
      </c>
      <c r="D23" s="26">
        <v>607</v>
      </c>
      <c r="E23" s="27">
        <v>592</v>
      </c>
      <c r="F23" s="34">
        <v>600.29999999999995</v>
      </c>
    </row>
    <row r="24" spans="1:6" ht="24.95" customHeight="1">
      <c r="A24" s="63"/>
      <c r="B24" s="15" t="s">
        <v>33</v>
      </c>
      <c r="C24" s="27">
        <v>2</v>
      </c>
      <c r="D24" s="26">
        <v>597</v>
      </c>
      <c r="E24" s="27">
        <v>597</v>
      </c>
      <c r="F24" s="34">
        <v>597</v>
      </c>
    </row>
    <row r="25" spans="1:6" ht="24.95" customHeight="1">
      <c r="A25" s="63"/>
      <c r="B25" s="15" t="s">
        <v>49</v>
      </c>
      <c r="C25" s="26">
        <v>2</v>
      </c>
      <c r="D25" s="26">
        <v>600</v>
      </c>
      <c r="E25" s="26">
        <v>595</v>
      </c>
      <c r="F25" s="34">
        <v>597.5</v>
      </c>
    </row>
    <row r="26" spans="1:6" ht="24.95" customHeight="1">
      <c r="A26" s="63"/>
      <c r="B26" s="15" t="s">
        <v>13</v>
      </c>
      <c r="C26" s="26">
        <v>2</v>
      </c>
      <c r="D26" s="26">
        <v>607</v>
      </c>
      <c r="E26" s="26">
        <v>604</v>
      </c>
      <c r="F26" s="34">
        <v>605.5</v>
      </c>
    </row>
    <row r="27" spans="1:6" ht="24.95" customHeight="1">
      <c r="A27" s="63"/>
      <c r="B27" s="15" t="s">
        <v>28</v>
      </c>
      <c r="C27" s="26">
        <v>2</v>
      </c>
      <c r="D27" s="26">
        <v>596</v>
      </c>
      <c r="E27" s="26">
        <v>595</v>
      </c>
      <c r="F27" s="34">
        <v>595.5</v>
      </c>
    </row>
    <row r="28" spans="1:6" ht="24.95" customHeight="1">
      <c r="A28" s="63"/>
      <c r="B28" s="15" t="s">
        <v>88</v>
      </c>
      <c r="C28" s="26">
        <v>3</v>
      </c>
      <c r="D28" s="26">
        <v>595</v>
      </c>
      <c r="E28" s="26">
        <v>595</v>
      </c>
      <c r="F28" s="34">
        <v>595</v>
      </c>
    </row>
    <row r="29" spans="1:6" ht="24.95" customHeight="1">
      <c r="A29" s="63"/>
      <c r="B29" s="15" t="s">
        <v>64</v>
      </c>
      <c r="C29" s="26">
        <v>2</v>
      </c>
      <c r="D29" s="26">
        <v>596</v>
      </c>
      <c r="E29" s="26">
        <v>595</v>
      </c>
      <c r="F29" s="34">
        <v>595.5</v>
      </c>
    </row>
    <row r="30" spans="1:6" ht="24.95" customHeight="1">
      <c r="A30" s="63"/>
      <c r="B30" s="15" t="s">
        <v>89</v>
      </c>
      <c r="C30" s="26">
        <v>2</v>
      </c>
      <c r="D30" s="26">
        <v>600</v>
      </c>
      <c r="E30" s="26">
        <v>595</v>
      </c>
      <c r="F30" s="34">
        <v>597.5</v>
      </c>
    </row>
    <row r="31" spans="1:6" ht="24.95" customHeight="1">
      <c r="A31" s="63"/>
      <c r="B31" s="15" t="s">
        <v>40</v>
      </c>
      <c r="C31" s="26">
        <v>2</v>
      </c>
      <c r="D31" s="26">
        <v>601</v>
      </c>
      <c r="E31" s="26">
        <v>598</v>
      </c>
      <c r="F31" s="34">
        <v>599.5</v>
      </c>
    </row>
    <row r="32" spans="1:6" ht="24.95" customHeight="1">
      <c r="A32" s="63"/>
      <c r="B32" s="17" t="s">
        <v>16</v>
      </c>
      <c r="C32" s="5">
        <v>55</v>
      </c>
      <c r="D32" s="5">
        <v>607</v>
      </c>
      <c r="E32" s="5">
        <v>592</v>
      </c>
      <c r="F32" s="35">
        <v>598.1</v>
      </c>
    </row>
    <row r="33" spans="1:6" ht="24.95" customHeight="1">
      <c r="A33" s="63" t="s">
        <v>35</v>
      </c>
      <c r="B33" s="15" t="s">
        <v>41</v>
      </c>
      <c r="C33" s="26">
        <v>2</v>
      </c>
      <c r="D33" s="26">
        <v>606</v>
      </c>
      <c r="E33" s="26">
        <v>606</v>
      </c>
      <c r="F33" s="34">
        <v>606</v>
      </c>
    </row>
    <row r="34" spans="1:6" ht="24.95" customHeight="1">
      <c r="A34" s="63"/>
      <c r="B34" s="15" t="s">
        <v>36</v>
      </c>
      <c r="C34" s="26">
        <v>2</v>
      </c>
      <c r="D34" s="26">
        <v>606</v>
      </c>
      <c r="E34" s="26">
        <v>605</v>
      </c>
      <c r="F34" s="34">
        <v>605.5</v>
      </c>
    </row>
    <row r="35" spans="1:6" ht="24.95" customHeight="1">
      <c r="A35" s="63"/>
      <c r="B35" s="15" t="s">
        <v>17</v>
      </c>
      <c r="C35" s="26">
        <v>2</v>
      </c>
      <c r="D35" s="26">
        <v>610</v>
      </c>
      <c r="E35" s="26">
        <v>606</v>
      </c>
      <c r="F35" s="34">
        <v>608</v>
      </c>
    </row>
    <row r="36" spans="1:6" ht="24.95" customHeight="1">
      <c r="A36" s="63"/>
      <c r="B36" s="15" t="s">
        <v>37</v>
      </c>
      <c r="C36" s="26">
        <v>2</v>
      </c>
      <c r="D36" s="26">
        <v>605</v>
      </c>
      <c r="E36" s="26">
        <v>605</v>
      </c>
      <c r="F36" s="34">
        <v>605</v>
      </c>
    </row>
    <row r="37" spans="1:6" ht="24.95" customHeight="1">
      <c r="A37" s="63"/>
      <c r="B37" s="15" t="s">
        <v>55</v>
      </c>
      <c r="C37" s="26">
        <v>2</v>
      </c>
      <c r="D37" s="26">
        <v>607</v>
      </c>
      <c r="E37" s="26">
        <v>605</v>
      </c>
      <c r="F37" s="34">
        <v>606</v>
      </c>
    </row>
    <row r="38" spans="1:6" ht="24.95" customHeight="1">
      <c r="A38" s="63"/>
      <c r="B38" s="15" t="s">
        <v>54</v>
      </c>
      <c r="C38" s="26">
        <v>2</v>
      </c>
      <c r="D38" s="26">
        <v>609</v>
      </c>
      <c r="E38" s="26">
        <v>606</v>
      </c>
      <c r="F38" s="34">
        <v>607.5</v>
      </c>
    </row>
    <row r="39" spans="1:6" ht="24.95" customHeight="1">
      <c r="A39" s="63"/>
      <c r="B39" s="17" t="s">
        <v>16</v>
      </c>
      <c r="C39" s="5">
        <v>12</v>
      </c>
      <c r="D39" s="5">
        <v>610</v>
      </c>
      <c r="E39" s="5">
        <v>605</v>
      </c>
      <c r="F39" s="35">
        <v>606.29999999999995</v>
      </c>
    </row>
  </sheetData>
  <mergeCells count="5">
    <mergeCell ref="A1:F1"/>
    <mergeCell ref="A3:A8"/>
    <mergeCell ref="A9:A10"/>
    <mergeCell ref="A11:A32"/>
    <mergeCell ref="A33:A39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sqref="A1:F1"/>
    </sheetView>
  </sheetViews>
  <sheetFormatPr defaultRowHeight="13.5"/>
  <cols>
    <col min="1" max="1" width="13.125" customWidth="1"/>
    <col min="2" max="2" width="30.875" customWidth="1"/>
    <col min="3" max="3" width="9.375" customWidth="1"/>
    <col min="4" max="5" width="8.375" customWidth="1"/>
    <col min="6" max="6" width="8.5" style="11" customWidth="1"/>
  </cols>
  <sheetData>
    <row r="1" spans="1:6" ht="39.950000000000003" customHeight="1">
      <c r="A1" s="60" t="s">
        <v>98</v>
      </c>
      <c r="B1" s="60"/>
      <c r="C1" s="60"/>
      <c r="D1" s="60"/>
      <c r="E1" s="60"/>
      <c r="F1" s="60"/>
    </row>
    <row r="2" spans="1:6" ht="24.95" customHeight="1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7" t="s">
        <v>10</v>
      </c>
    </row>
    <row r="3" spans="1:6" ht="24.95" customHeight="1">
      <c r="A3" s="63" t="s">
        <v>46</v>
      </c>
      <c r="B3" s="15" t="s">
        <v>27</v>
      </c>
      <c r="C3" s="16">
        <v>2</v>
      </c>
      <c r="D3" s="16">
        <v>599</v>
      </c>
      <c r="E3" s="16">
        <v>598</v>
      </c>
      <c r="F3" s="21">
        <v>598.5</v>
      </c>
    </row>
    <row r="4" spans="1:6" ht="24.95" customHeight="1">
      <c r="A4" s="63"/>
      <c r="B4" s="15" t="s">
        <v>26</v>
      </c>
      <c r="C4" s="16">
        <v>3</v>
      </c>
      <c r="D4" s="16">
        <v>603</v>
      </c>
      <c r="E4" s="16">
        <v>599</v>
      </c>
      <c r="F4" s="21">
        <v>600.70000000000005</v>
      </c>
    </row>
    <row r="5" spans="1:6" ht="24.95" customHeight="1">
      <c r="A5" s="63"/>
      <c r="B5" s="15" t="s">
        <v>25</v>
      </c>
      <c r="C5" s="16">
        <v>2</v>
      </c>
      <c r="D5" s="16">
        <v>598</v>
      </c>
      <c r="E5" s="16">
        <v>597</v>
      </c>
      <c r="F5" s="21">
        <v>597.5</v>
      </c>
    </row>
    <row r="6" spans="1:6" ht="24.95" customHeight="1">
      <c r="A6" s="63"/>
      <c r="B6" s="15" t="s">
        <v>12</v>
      </c>
      <c r="C6" s="16">
        <v>2</v>
      </c>
      <c r="D6" s="16">
        <v>608</v>
      </c>
      <c r="E6" s="16">
        <v>607</v>
      </c>
      <c r="F6" s="21">
        <v>607.5</v>
      </c>
    </row>
    <row r="7" spans="1:6" ht="24.95" customHeight="1">
      <c r="A7" s="63"/>
      <c r="B7" s="15" t="s">
        <v>40</v>
      </c>
      <c r="C7" s="16">
        <v>2</v>
      </c>
      <c r="D7" s="16">
        <v>602</v>
      </c>
      <c r="E7" s="16">
        <v>599</v>
      </c>
      <c r="F7" s="21">
        <v>600.5</v>
      </c>
    </row>
    <row r="8" spans="1:6" ht="24.95" customHeight="1">
      <c r="A8" s="63"/>
      <c r="B8" s="17" t="s">
        <v>16</v>
      </c>
      <c r="C8" s="5">
        <f>SUM(C3:C7)</f>
        <v>11</v>
      </c>
      <c r="D8" s="5">
        <f>MAX(D3:D7)</f>
        <v>608</v>
      </c>
      <c r="E8" s="5">
        <f>MIN(E3:E7)</f>
        <v>597</v>
      </c>
      <c r="F8" s="13">
        <v>600.9</v>
      </c>
    </row>
    <row r="9" spans="1:6" ht="24.95" customHeight="1">
      <c r="A9" s="63" t="s">
        <v>75</v>
      </c>
      <c r="B9" s="15" t="s">
        <v>17</v>
      </c>
      <c r="C9" s="16">
        <v>2</v>
      </c>
      <c r="D9" s="16">
        <v>621</v>
      </c>
      <c r="E9" s="16">
        <v>618</v>
      </c>
      <c r="F9" s="21">
        <v>619.5</v>
      </c>
    </row>
    <row r="10" spans="1:6" ht="24.95" customHeight="1">
      <c r="A10" s="63"/>
      <c r="B10" s="15" t="s">
        <v>19</v>
      </c>
      <c r="C10" s="16">
        <v>2</v>
      </c>
      <c r="D10" s="16">
        <v>626</v>
      </c>
      <c r="E10" s="16">
        <v>621</v>
      </c>
      <c r="F10" s="21">
        <v>623.5</v>
      </c>
    </row>
    <row r="11" spans="1:6" ht="24.95" customHeight="1">
      <c r="A11" s="63"/>
      <c r="B11" s="17" t="s">
        <v>16</v>
      </c>
      <c r="C11" s="5">
        <f>SUM(C9:C10)</f>
        <v>4</v>
      </c>
      <c r="D11" s="5">
        <f>MAX(D9:D10)</f>
        <v>626</v>
      </c>
      <c r="E11" s="5">
        <f>MIN(E9:E10)</f>
        <v>618</v>
      </c>
      <c r="F11" s="13">
        <f>SUMPRODUCT(C9:C10,F9:F10)/4</f>
        <v>621.5</v>
      </c>
    </row>
    <row r="12" spans="1:6" ht="24.95" customHeight="1">
      <c r="A12" s="63" t="s">
        <v>24</v>
      </c>
      <c r="B12" s="15" t="s">
        <v>27</v>
      </c>
      <c r="C12" s="16">
        <v>3</v>
      </c>
      <c r="D12" s="16">
        <v>607</v>
      </c>
      <c r="E12" s="16">
        <v>605</v>
      </c>
      <c r="F12" s="21">
        <v>606</v>
      </c>
    </row>
    <row r="13" spans="1:6" ht="24.95" customHeight="1">
      <c r="A13" s="63"/>
      <c r="B13" s="15" t="s">
        <v>15</v>
      </c>
      <c r="C13" s="16">
        <v>4</v>
      </c>
      <c r="D13" s="16">
        <v>609</v>
      </c>
      <c r="E13" s="16">
        <v>605</v>
      </c>
      <c r="F13" s="21">
        <v>606.5</v>
      </c>
    </row>
    <row r="14" spans="1:6" ht="24.95" customHeight="1">
      <c r="A14" s="63"/>
      <c r="B14" s="15" t="s">
        <v>26</v>
      </c>
      <c r="C14" s="16">
        <v>5</v>
      </c>
      <c r="D14" s="16">
        <v>607</v>
      </c>
      <c r="E14" s="16">
        <v>605</v>
      </c>
      <c r="F14" s="21">
        <v>606.20000000000005</v>
      </c>
    </row>
    <row r="15" spans="1:6" ht="24.95" customHeight="1">
      <c r="A15" s="63"/>
      <c r="B15" s="15" t="s">
        <v>25</v>
      </c>
      <c r="C15" s="16">
        <v>3</v>
      </c>
      <c r="D15" s="16">
        <v>612</v>
      </c>
      <c r="E15" s="16">
        <v>608</v>
      </c>
      <c r="F15" s="21">
        <v>610</v>
      </c>
    </row>
    <row r="16" spans="1:6" ht="24.95" customHeight="1">
      <c r="A16" s="63"/>
      <c r="B16" s="15" t="s">
        <v>69</v>
      </c>
      <c r="C16" s="16">
        <v>2</v>
      </c>
      <c r="D16" s="16">
        <v>605</v>
      </c>
      <c r="E16" s="16">
        <v>605</v>
      </c>
      <c r="F16" s="21">
        <v>605</v>
      </c>
    </row>
    <row r="17" spans="1:6" ht="24.95" customHeight="1">
      <c r="A17" s="63"/>
      <c r="B17" s="15" t="s">
        <v>57</v>
      </c>
      <c r="C17" s="16">
        <v>2</v>
      </c>
      <c r="D17" s="16">
        <v>608</v>
      </c>
      <c r="E17" s="16">
        <v>607</v>
      </c>
      <c r="F17" s="21">
        <v>607.5</v>
      </c>
    </row>
    <row r="18" spans="1:6" ht="24.95" customHeight="1">
      <c r="A18" s="63"/>
      <c r="B18" s="15" t="s">
        <v>12</v>
      </c>
      <c r="C18" s="16">
        <v>9</v>
      </c>
      <c r="D18" s="16">
        <v>628</v>
      </c>
      <c r="E18" s="16">
        <v>608</v>
      </c>
      <c r="F18" s="21">
        <v>611.20000000000005</v>
      </c>
    </row>
    <row r="19" spans="1:6" ht="24.95" customHeight="1">
      <c r="A19" s="63"/>
      <c r="B19" s="15" t="s">
        <v>33</v>
      </c>
      <c r="C19" s="16">
        <v>2</v>
      </c>
      <c r="D19" s="16">
        <v>607</v>
      </c>
      <c r="E19" s="16">
        <v>607</v>
      </c>
      <c r="F19" s="21">
        <v>607</v>
      </c>
    </row>
    <row r="20" spans="1:6" ht="24.95" customHeight="1">
      <c r="A20" s="63"/>
      <c r="B20" s="15" t="s">
        <v>34</v>
      </c>
      <c r="C20" s="16">
        <v>2</v>
      </c>
      <c r="D20" s="16">
        <v>610</v>
      </c>
      <c r="E20" s="16">
        <v>607</v>
      </c>
      <c r="F20" s="21">
        <v>608.5</v>
      </c>
    </row>
    <row r="21" spans="1:6" ht="24.95" customHeight="1">
      <c r="A21" s="63"/>
      <c r="B21" s="15" t="s">
        <v>13</v>
      </c>
      <c r="C21" s="16">
        <v>2</v>
      </c>
      <c r="D21" s="16">
        <v>606</v>
      </c>
      <c r="E21" s="16">
        <v>605</v>
      </c>
      <c r="F21" s="21">
        <v>605.5</v>
      </c>
    </row>
    <row r="22" spans="1:6" ht="24.95" customHeight="1">
      <c r="A22" s="63"/>
      <c r="B22" s="15" t="s">
        <v>61</v>
      </c>
      <c r="C22" s="16">
        <v>2</v>
      </c>
      <c r="D22" s="16">
        <v>606</v>
      </c>
      <c r="E22" s="16">
        <v>606</v>
      </c>
      <c r="F22" s="21">
        <v>606</v>
      </c>
    </row>
    <row r="23" spans="1:6" ht="24.95" customHeight="1">
      <c r="A23" s="63"/>
      <c r="B23" s="15" t="s">
        <v>40</v>
      </c>
      <c r="C23" s="16">
        <v>2</v>
      </c>
      <c r="D23" s="16">
        <v>607</v>
      </c>
      <c r="E23" s="16">
        <v>605</v>
      </c>
      <c r="F23" s="21">
        <v>606</v>
      </c>
    </row>
    <row r="24" spans="1:6" ht="24.95" customHeight="1">
      <c r="A24" s="63"/>
      <c r="B24" s="17" t="s">
        <v>16</v>
      </c>
      <c r="C24" s="5">
        <f>SUM(C12:C23)</f>
        <v>38</v>
      </c>
      <c r="D24" s="5">
        <f>MAX(D12:D23)</f>
        <v>628</v>
      </c>
      <c r="E24" s="5">
        <f>MIN(E12:E23)</f>
        <v>605</v>
      </c>
      <c r="F24" s="13">
        <v>607.9</v>
      </c>
    </row>
    <row r="25" spans="1:6" ht="24.95" customHeight="1">
      <c r="A25" s="70" t="s">
        <v>35</v>
      </c>
      <c r="B25" s="15" t="s">
        <v>41</v>
      </c>
      <c r="C25" s="16">
        <v>2</v>
      </c>
      <c r="D25" s="16">
        <v>620</v>
      </c>
      <c r="E25" s="16">
        <v>619</v>
      </c>
      <c r="F25" s="21">
        <v>619.5</v>
      </c>
    </row>
    <row r="26" spans="1:6" ht="24.95" customHeight="1">
      <c r="A26" s="70"/>
      <c r="B26" s="15" t="s">
        <v>17</v>
      </c>
      <c r="C26" s="16">
        <v>2</v>
      </c>
      <c r="D26" s="16">
        <v>619</v>
      </c>
      <c r="E26" s="16">
        <v>618</v>
      </c>
      <c r="F26" s="21">
        <v>618.5</v>
      </c>
    </row>
    <row r="27" spans="1:6" ht="24.95" customHeight="1">
      <c r="A27" s="70"/>
      <c r="B27" s="15" t="s">
        <v>37</v>
      </c>
      <c r="C27" s="16">
        <v>2</v>
      </c>
      <c r="D27" s="16">
        <v>618</v>
      </c>
      <c r="E27" s="16">
        <v>617</v>
      </c>
      <c r="F27" s="21">
        <v>617.5</v>
      </c>
    </row>
    <row r="28" spans="1:6" ht="24.95" customHeight="1">
      <c r="A28" s="70"/>
      <c r="B28" s="15" t="s">
        <v>19</v>
      </c>
      <c r="C28" s="16">
        <v>2</v>
      </c>
      <c r="D28" s="16">
        <v>622</v>
      </c>
      <c r="E28" s="16">
        <v>621</v>
      </c>
      <c r="F28" s="21">
        <v>621.5</v>
      </c>
    </row>
    <row r="29" spans="1:6" ht="24.95" customHeight="1">
      <c r="A29" s="70"/>
      <c r="B29" s="15" t="s">
        <v>55</v>
      </c>
      <c r="C29" s="16">
        <v>2</v>
      </c>
      <c r="D29" s="16">
        <v>618</v>
      </c>
      <c r="E29" s="16">
        <v>617</v>
      </c>
      <c r="F29" s="21">
        <v>617.5</v>
      </c>
    </row>
    <row r="30" spans="1:6" ht="24.95" customHeight="1">
      <c r="A30" s="70"/>
      <c r="B30" s="15" t="s">
        <v>56</v>
      </c>
      <c r="C30" s="16">
        <v>2</v>
      </c>
      <c r="D30" s="16">
        <v>618</v>
      </c>
      <c r="E30" s="16">
        <v>617</v>
      </c>
      <c r="F30" s="21">
        <v>617.5</v>
      </c>
    </row>
    <row r="31" spans="1:6" ht="24.95" customHeight="1">
      <c r="A31" s="70"/>
      <c r="B31" s="15" t="s">
        <v>54</v>
      </c>
      <c r="C31" s="16">
        <v>2</v>
      </c>
      <c r="D31" s="16">
        <v>619</v>
      </c>
      <c r="E31" s="16">
        <v>619</v>
      </c>
      <c r="F31" s="21">
        <v>619</v>
      </c>
    </row>
    <row r="32" spans="1:6" ht="24.95" customHeight="1">
      <c r="A32" s="70"/>
      <c r="B32" s="17" t="s">
        <v>16</v>
      </c>
      <c r="C32" s="5">
        <f>SUM(C25:C31)</f>
        <v>14</v>
      </c>
      <c r="D32" s="5">
        <f>MAX(D25:D31)</f>
        <v>622</v>
      </c>
      <c r="E32" s="5">
        <f>MIN(E25:E31)</f>
        <v>617</v>
      </c>
      <c r="F32" s="13">
        <v>618.70000000000005</v>
      </c>
    </row>
  </sheetData>
  <mergeCells count="5">
    <mergeCell ref="A1:F1"/>
    <mergeCell ref="A3:A8"/>
    <mergeCell ref="A9:A11"/>
    <mergeCell ref="A12:A24"/>
    <mergeCell ref="A25:A32"/>
  </mergeCells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sqref="A1:F1"/>
    </sheetView>
  </sheetViews>
  <sheetFormatPr defaultRowHeight="13.5"/>
  <cols>
    <col min="1" max="1" width="13.5" customWidth="1"/>
    <col min="2" max="2" width="35.625" customWidth="1"/>
    <col min="3" max="3" width="8.625" customWidth="1"/>
    <col min="4" max="5" width="8.5" customWidth="1"/>
    <col min="6" max="6" width="8.625" style="11" customWidth="1"/>
  </cols>
  <sheetData>
    <row r="1" spans="1:6" ht="39.950000000000003" customHeight="1">
      <c r="A1" s="60" t="s">
        <v>99</v>
      </c>
      <c r="B1" s="60"/>
      <c r="C1" s="60"/>
      <c r="D1" s="60"/>
      <c r="E1" s="60"/>
      <c r="F1" s="60"/>
    </row>
    <row r="2" spans="1:6" ht="24.95" customHeight="1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7" t="s">
        <v>10</v>
      </c>
    </row>
    <row r="3" spans="1:6" ht="24.95" customHeight="1">
      <c r="A3" s="63" t="s">
        <v>149</v>
      </c>
      <c r="B3" s="15" t="s">
        <v>72</v>
      </c>
      <c r="C3" s="16">
        <v>2</v>
      </c>
      <c r="D3" s="16">
        <v>566</v>
      </c>
      <c r="E3" s="16">
        <v>564</v>
      </c>
      <c r="F3" s="21">
        <v>565</v>
      </c>
    </row>
    <row r="4" spans="1:6" ht="24.95" customHeight="1">
      <c r="A4" s="63"/>
      <c r="B4" s="15" t="s">
        <v>41</v>
      </c>
      <c r="C4" s="16">
        <v>2</v>
      </c>
      <c r="D4" s="16">
        <v>568</v>
      </c>
      <c r="E4" s="16">
        <v>563</v>
      </c>
      <c r="F4" s="21">
        <v>565.5</v>
      </c>
    </row>
    <row r="5" spans="1:6" ht="24.95" customHeight="1">
      <c r="A5" s="63"/>
      <c r="B5" s="15" t="s">
        <v>59</v>
      </c>
      <c r="C5" s="16">
        <v>3</v>
      </c>
      <c r="D5" s="16">
        <v>567</v>
      </c>
      <c r="E5" s="16">
        <v>562</v>
      </c>
      <c r="F5" s="21">
        <v>564</v>
      </c>
    </row>
    <row r="6" spans="1:6" ht="24.95" customHeight="1">
      <c r="A6" s="63"/>
      <c r="B6" s="15" t="s">
        <v>29</v>
      </c>
      <c r="C6" s="16">
        <v>2</v>
      </c>
      <c r="D6" s="16">
        <v>566</v>
      </c>
      <c r="E6" s="16">
        <v>564</v>
      </c>
      <c r="F6" s="21">
        <v>565</v>
      </c>
    </row>
    <row r="7" spans="1:6" ht="24.95" customHeight="1">
      <c r="A7" s="63"/>
      <c r="B7" s="15" t="s">
        <v>66</v>
      </c>
      <c r="C7" s="16">
        <v>2</v>
      </c>
      <c r="D7" s="16">
        <v>566</v>
      </c>
      <c r="E7" s="16">
        <v>564</v>
      </c>
      <c r="F7" s="21">
        <v>565</v>
      </c>
    </row>
    <row r="8" spans="1:6" ht="24.95" customHeight="1">
      <c r="A8" s="63"/>
      <c r="B8" s="15" t="s">
        <v>63</v>
      </c>
      <c r="C8" s="16">
        <v>2</v>
      </c>
      <c r="D8" s="16">
        <v>567</v>
      </c>
      <c r="E8" s="16">
        <v>565</v>
      </c>
      <c r="F8" s="21">
        <v>566</v>
      </c>
    </row>
    <row r="9" spans="1:6" ht="24.95" customHeight="1">
      <c r="A9" s="63"/>
      <c r="B9" s="15" t="s">
        <v>50</v>
      </c>
      <c r="C9" s="16">
        <v>3</v>
      </c>
      <c r="D9" s="16">
        <v>571</v>
      </c>
      <c r="E9" s="16">
        <v>566</v>
      </c>
      <c r="F9" s="21">
        <v>568.29999999999995</v>
      </c>
    </row>
    <row r="10" spans="1:6" ht="24.95" customHeight="1">
      <c r="A10" s="63"/>
      <c r="B10" s="15" t="s">
        <v>51</v>
      </c>
      <c r="C10" s="16">
        <v>2</v>
      </c>
      <c r="D10" s="16">
        <v>575</v>
      </c>
      <c r="E10" s="16">
        <v>565</v>
      </c>
      <c r="F10" s="21">
        <v>570</v>
      </c>
    </row>
    <row r="11" spans="1:6" ht="24.95" customHeight="1">
      <c r="A11" s="63"/>
      <c r="B11" s="15" t="s">
        <v>27</v>
      </c>
      <c r="C11" s="16">
        <v>3</v>
      </c>
      <c r="D11" s="16">
        <v>571</v>
      </c>
      <c r="E11" s="16">
        <v>568</v>
      </c>
      <c r="F11" s="21">
        <v>569</v>
      </c>
    </row>
    <row r="12" spans="1:6" ht="24.95" customHeight="1">
      <c r="A12" s="63"/>
      <c r="B12" s="15" t="s">
        <v>15</v>
      </c>
      <c r="C12" s="16">
        <v>6</v>
      </c>
      <c r="D12" s="16">
        <v>574</v>
      </c>
      <c r="E12" s="16">
        <v>564</v>
      </c>
      <c r="F12" s="21">
        <v>568.20000000000005</v>
      </c>
    </row>
    <row r="13" spans="1:6" ht="24.95" customHeight="1">
      <c r="A13" s="63"/>
      <c r="B13" s="15" t="s">
        <v>65</v>
      </c>
      <c r="C13" s="16">
        <v>4</v>
      </c>
      <c r="D13" s="16">
        <v>567</v>
      </c>
      <c r="E13" s="16">
        <v>562</v>
      </c>
      <c r="F13" s="21">
        <v>565.29999999999995</v>
      </c>
    </row>
    <row r="14" spans="1:6" ht="24.95" customHeight="1">
      <c r="A14" s="63"/>
      <c r="B14" s="15" t="s">
        <v>17</v>
      </c>
      <c r="C14" s="16">
        <v>2</v>
      </c>
      <c r="D14" s="16">
        <v>568</v>
      </c>
      <c r="E14" s="16">
        <v>563</v>
      </c>
      <c r="F14" s="21">
        <v>565.5</v>
      </c>
    </row>
    <row r="15" spans="1:6" ht="24.95" customHeight="1">
      <c r="A15" s="63"/>
      <c r="B15" s="15" t="s">
        <v>26</v>
      </c>
      <c r="C15" s="16">
        <v>6</v>
      </c>
      <c r="D15" s="16">
        <v>566</v>
      </c>
      <c r="E15" s="16">
        <v>562</v>
      </c>
      <c r="F15" s="21">
        <v>563.5</v>
      </c>
    </row>
    <row r="16" spans="1:6" ht="24.95" customHeight="1">
      <c r="A16" s="63"/>
      <c r="B16" s="15" t="s">
        <v>62</v>
      </c>
      <c r="C16" s="16">
        <v>3</v>
      </c>
      <c r="D16" s="16">
        <v>567</v>
      </c>
      <c r="E16" s="16">
        <v>562</v>
      </c>
      <c r="F16" s="21">
        <v>564</v>
      </c>
    </row>
    <row r="17" spans="1:6" ht="24.95" customHeight="1">
      <c r="A17" s="63"/>
      <c r="B17" s="15" t="s">
        <v>25</v>
      </c>
      <c r="C17" s="16">
        <v>5</v>
      </c>
      <c r="D17" s="16">
        <v>575</v>
      </c>
      <c r="E17" s="16">
        <v>570</v>
      </c>
      <c r="F17" s="21">
        <v>572.20000000000005</v>
      </c>
    </row>
    <row r="18" spans="1:6" ht="24.95" customHeight="1">
      <c r="A18" s="63"/>
      <c r="B18" s="15" t="s">
        <v>32</v>
      </c>
      <c r="C18" s="16">
        <v>4</v>
      </c>
      <c r="D18" s="16">
        <v>565</v>
      </c>
      <c r="E18" s="16">
        <v>562</v>
      </c>
      <c r="F18" s="21">
        <v>564</v>
      </c>
    </row>
    <row r="19" spans="1:6" ht="24.95" customHeight="1">
      <c r="A19" s="63"/>
      <c r="B19" s="15" t="s">
        <v>31</v>
      </c>
      <c r="C19" s="16">
        <v>2</v>
      </c>
      <c r="D19" s="16">
        <v>565</v>
      </c>
      <c r="E19" s="16">
        <v>565</v>
      </c>
      <c r="F19" s="21">
        <v>565</v>
      </c>
    </row>
    <row r="20" spans="1:6" ht="24.95" customHeight="1">
      <c r="A20" s="63"/>
      <c r="B20" s="15" t="s">
        <v>68</v>
      </c>
      <c r="C20" s="16">
        <v>2</v>
      </c>
      <c r="D20" s="16">
        <v>566</v>
      </c>
      <c r="E20" s="16">
        <v>564</v>
      </c>
      <c r="F20" s="21">
        <v>565</v>
      </c>
    </row>
    <row r="21" spans="1:6" ht="24.95" customHeight="1">
      <c r="A21" s="63"/>
      <c r="B21" s="15" t="s">
        <v>14</v>
      </c>
      <c r="C21" s="16">
        <v>4</v>
      </c>
      <c r="D21" s="16">
        <v>575</v>
      </c>
      <c r="E21" s="16">
        <v>566</v>
      </c>
      <c r="F21" s="21">
        <v>570.29999999999995</v>
      </c>
    </row>
    <row r="22" spans="1:6" ht="24.95" customHeight="1">
      <c r="A22" s="63"/>
      <c r="B22" s="15" t="s">
        <v>60</v>
      </c>
      <c r="C22" s="16">
        <v>2</v>
      </c>
      <c r="D22" s="16">
        <v>562</v>
      </c>
      <c r="E22" s="16">
        <v>562</v>
      </c>
      <c r="F22" s="21">
        <v>562</v>
      </c>
    </row>
    <row r="23" spans="1:6" ht="24.95" customHeight="1">
      <c r="A23" s="63"/>
      <c r="B23" s="15" t="s">
        <v>53</v>
      </c>
      <c r="C23" s="16">
        <v>3</v>
      </c>
      <c r="D23" s="16">
        <v>568</v>
      </c>
      <c r="E23" s="16">
        <v>563</v>
      </c>
      <c r="F23" s="21">
        <v>565</v>
      </c>
    </row>
    <row r="24" spans="1:6" ht="24.95" customHeight="1">
      <c r="A24" s="63"/>
      <c r="B24" s="15" t="s">
        <v>12</v>
      </c>
      <c r="C24" s="16">
        <v>10</v>
      </c>
      <c r="D24" s="16">
        <v>588</v>
      </c>
      <c r="E24" s="16">
        <v>568</v>
      </c>
      <c r="F24" s="21">
        <v>573.6</v>
      </c>
    </row>
    <row r="25" spans="1:6" ht="24.95" customHeight="1">
      <c r="A25" s="63"/>
      <c r="B25" s="15" t="s">
        <v>33</v>
      </c>
      <c r="C25" s="16">
        <v>3</v>
      </c>
      <c r="D25" s="16">
        <v>573</v>
      </c>
      <c r="E25" s="16">
        <v>563</v>
      </c>
      <c r="F25" s="21">
        <v>566.29999999999995</v>
      </c>
    </row>
    <row r="26" spans="1:6" ht="24.95" customHeight="1">
      <c r="A26" s="63"/>
      <c r="B26" s="15" t="s">
        <v>34</v>
      </c>
      <c r="C26" s="16">
        <v>2</v>
      </c>
      <c r="D26" s="16">
        <v>575</v>
      </c>
      <c r="E26" s="16">
        <v>563</v>
      </c>
      <c r="F26" s="21">
        <v>569</v>
      </c>
    </row>
    <row r="27" spans="1:6" ht="24.95" customHeight="1">
      <c r="A27" s="63"/>
      <c r="B27" s="15" t="s">
        <v>49</v>
      </c>
      <c r="C27" s="16">
        <v>3</v>
      </c>
      <c r="D27" s="16">
        <v>574</v>
      </c>
      <c r="E27" s="16">
        <v>565</v>
      </c>
      <c r="F27" s="21">
        <v>568</v>
      </c>
    </row>
    <row r="28" spans="1:6" ht="24.95" customHeight="1">
      <c r="A28" s="63"/>
      <c r="B28" s="15" t="s">
        <v>48</v>
      </c>
      <c r="C28" s="16">
        <v>2</v>
      </c>
      <c r="D28" s="16">
        <v>568</v>
      </c>
      <c r="E28" s="16">
        <v>562</v>
      </c>
      <c r="F28" s="21">
        <v>565</v>
      </c>
    </row>
    <row r="29" spans="1:6" ht="24.95" customHeight="1">
      <c r="A29" s="63"/>
      <c r="B29" s="15" t="s">
        <v>13</v>
      </c>
      <c r="C29" s="16">
        <v>3</v>
      </c>
      <c r="D29" s="16">
        <v>582</v>
      </c>
      <c r="E29" s="16">
        <v>573</v>
      </c>
      <c r="F29" s="21">
        <v>576.70000000000005</v>
      </c>
    </row>
    <row r="30" spans="1:6" ht="24.95" customHeight="1">
      <c r="A30" s="63"/>
      <c r="B30" s="15" t="s">
        <v>28</v>
      </c>
      <c r="C30" s="16">
        <v>3</v>
      </c>
      <c r="D30" s="16">
        <v>567</v>
      </c>
      <c r="E30" s="16">
        <v>562</v>
      </c>
      <c r="F30" s="21">
        <v>564</v>
      </c>
    </row>
    <row r="31" spans="1:6" ht="24.95" customHeight="1">
      <c r="A31" s="63"/>
      <c r="B31" s="15" t="s">
        <v>61</v>
      </c>
      <c r="C31" s="16">
        <v>3</v>
      </c>
      <c r="D31" s="16">
        <v>568</v>
      </c>
      <c r="E31" s="16">
        <v>562</v>
      </c>
      <c r="F31" s="21">
        <v>564.70000000000005</v>
      </c>
    </row>
    <row r="32" spans="1:6" ht="24.95" customHeight="1">
      <c r="A32" s="63"/>
      <c r="B32" s="15" t="s">
        <v>47</v>
      </c>
      <c r="C32" s="16">
        <v>3</v>
      </c>
      <c r="D32" s="16">
        <v>567</v>
      </c>
      <c r="E32" s="16">
        <v>563</v>
      </c>
      <c r="F32" s="21">
        <v>565.29999999999995</v>
      </c>
    </row>
    <row r="33" spans="1:6" ht="24.95" customHeight="1">
      <c r="A33" s="63"/>
      <c r="B33" s="15" t="s">
        <v>52</v>
      </c>
      <c r="C33" s="16">
        <v>3</v>
      </c>
      <c r="D33" s="16">
        <v>567</v>
      </c>
      <c r="E33" s="16">
        <v>562</v>
      </c>
      <c r="F33" s="21">
        <v>564.29999999999995</v>
      </c>
    </row>
    <row r="34" spans="1:6" ht="24.95" customHeight="1">
      <c r="A34" s="63"/>
      <c r="B34" s="15" t="s">
        <v>64</v>
      </c>
      <c r="C34" s="16">
        <v>3</v>
      </c>
      <c r="D34" s="16">
        <v>566</v>
      </c>
      <c r="E34" s="16">
        <v>563</v>
      </c>
      <c r="F34" s="21">
        <v>564</v>
      </c>
    </row>
    <row r="35" spans="1:6" ht="24.95" customHeight="1">
      <c r="A35" s="63"/>
      <c r="B35" s="15" t="s">
        <v>40</v>
      </c>
      <c r="C35" s="16">
        <v>3</v>
      </c>
      <c r="D35" s="16">
        <v>565</v>
      </c>
      <c r="E35" s="16">
        <v>563</v>
      </c>
      <c r="F35" s="21">
        <v>564</v>
      </c>
    </row>
    <row r="36" spans="1:6" ht="24.95" customHeight="1">
      <c r="A36" s="63"/>
      <c r="B36" s="17" t="s">
        <v>16</v>
      </c>
      <c r="C36" s="5">
        <f>SUM(C3:C35)</f>
        <v>105</v>
      </c>
      <c r="D36" s="5">
        <f>MAX(D3:D35)</f>
        <v>588</v>
      </c>
      <c r="E36" s="5">
        <f>MIN(E3:E35)</f>
        <v>562</v>
      </c>
      <c r="F36" s="13">
        <v>567.1</v>
      </c>
    </row>
    <row r="37" spans="1:6" ht="24.95" customHeight="1">
      <c r="A37" s="63" t="s">
        <v>150</v>
      </c>
      <c r="B37" s="15" t="s">
        <v>17</v>
      </c>
      <c r="C37" s="16">
        <v>2</v>
      </c>
      <c r="D37" s="16">
        <v>571</v>
      </c>
      <c r="E37" s="16">
        <v>569</v>
      </c>
      <c r="F37" s="21">
        <v>570</v>
      </c>
    </row>
    <row r="38" spans="1:6" ht="24.95" customHeight="1">
      <c r="A38" s="63"/>
      <c r="B38" s="15" t="s">
        <v>37</v>
      </c>
      <c r="C38" s="16">
        <v>3</v>
      </c>
      <c r="D38" s="16">
        <v>569</v>
      </c>
      <c r="E38" s="16">
        <v>567</v>
      </c>
      <c r="F38" s="21">
        <v>568.29999999999995</v>
      </c>
    </row>
    <row r="39" spans="1:6" ht="24.95" customHeight="1">
      <c r="A39" s="63"/>
      <c r="B39" s="15" t="s">
        <v>38</v>
      </c>
      <c r="C39" s="16">
        <v>3</v>
      </c>
      <c r="D39" s="16">
        <v>572</v>
      </c>
      <c r="E39" s="16">
        <v>569</v>
      </c>
      <c r="F39" s="21">
        <v>570.29999999999995</v>
      </c>
    </row>
    <row r="40" spans="1:6" ht="24.95" customHeight="1">
      <c r="A40" s="63"/>
      <c r="B40" s="15" t="s">
        <v>18</v>
      </c>
      <c r="C40" s="16">
        <v>4</v>
      </c>
      <c r="D40" s="16">
        <v>573</v>
      </c>
      <c r="E40" s="16">
        <v>569</v>
      </c>
      <c r="F40" s="21">
        <v>571.29999999999995</v>
      </c>
    </row>
    <row r="41" spans="1:6" ht="24.95" customHeight="1">
      <c r="A41" s="63"/>
      <c r="B41" s="15" t="s">
        <v>31</v>
      </c>
      <c r="C41" s="16">
        <v>2</v>
      </c>
      <c r="D41" s="16">
        <v>579</v>
      </c>
      <c r="E41" s="16">
        <v>573</v>
      </c>
      <c r="F41" s="21">
        <v>576</v>
      </c>
    </row>
    <row r="42" spans="1:6" ht="24.95" customHeight="1">
      <c r="A42" s="63"/>
      <c r="B42" s="15" t="s">
        <v>55</v>
      </c>
      <c r="C42" s="16">
        <v>3</v>
      </c>
      <c r="D42" s="16">
        <v>569</v>
      </c>
      <c r="E42" s="16">
        <v>568</v>
      </c>
      <c r="F42" s="21">
        <v>568.70000000000005</v>
      </c>
    </row>
    <row r="43" spans="1:6" ht="24.95" customHeight="1">
      <c r="A43" s="63"/>
      <c r="B43" s="15" t="s">
        <v>56</v>
      </c>
      <c r="C43" s="16">
        <v>3</v>
      </c>
      <c r="D43" s="16">
        <v>569</v>
      </c>
      <c r="E43" s="16">
        <v>568</v>
      </c>
      <c r="F43" s="21">
        <v>568.70000000000005</v>
      </c>
    </row>
    <row r="44" spans="1:6" ht="24.95" customHeight="1">
      <c r="A44" s="63"/>
      <c r="B44" s="15" t="s">
        <v>54</v>
      </c>
      <c r="C44" s="16">
        <v>4</v>
      </c>
      <c r="D44" s="16">
        <v>570</v>
      </c>
      <c r="E44" s="16">
        <v>567</v>
      </c>
      <c r="F44" s="21">
        <v>568.29999999999995</v>
      </c>
    </row>
    <row r="45" spans="1:6" ht="24.95" customHeight="1">
      <c r="A45" s="63"/>
      <c r="B45" s="15" t="s">
        <v>39</v>
      </c>
      <c r="C45" s="16">
        <v>3</v>
      </c>
      <c r="D45" s="16">
        <v>569</v>
      </c>
      <c r="E45" s="16">
        <v>569</v>
      </c>
      <c r="F45" s="21">
        <v>569</v>
      </c>
    </row>
    <row r="46" spans="1:6" ht="24.95" customHeight="1">
      <c r="A46" s="63"/>
      <c r="B46" s="17" t="s">
        <v>16</v>
      </c>
      <c r="C46" s="5">
        <f>SUM(C37:C45)</f>
        <v>27</v>
      </c>
      <c r="D46" s="5">
        <f>MAX(D37:D45)</f>
        <v>579</v>
      </c>
      <c r="E46" s="5">
        <f>MIN(E37:E45)</f>
        <v>567</v>
      </c>
      <c r="F46" s="13">
        <v>569.79999999999995</v>
      </c>
    </row>
  </sheetData>
  <mergeCells count="3">
    <mergeCell ref="A1:F1"/>
    <mergeCell ref="A3:A36"/>
    <mergeCell ref="A37:A4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defaultRowHeight="13.5"/>
  <cols>
    <col min="1" max="1" width="10.875" style="43" customWidth="1"/>
    <col min="2" max="2" width="32" style="43" customWidth="1"/>
    <col min="3" max="3" width="9.5" style="43" customWidth="1"/>
    <col min="4" max="4" width="7.875" style="43" customWidth="1"/>
    <col min="5" max="5" width="7.625" style="43" customWidth="1"/>
    <col min="6" max="6" width="7.25" style="50" customWidth="1"/>
    <col min="7" max="16384" width="9" style="43"/>
  </cols>
  <sheetData>
    <row r="1" spans="1:6" ht="39.950000000000003" customHeight="1">
      <c r="A1" s="60" t="s">
        <v>91</v>
      </c>
      <c r="B1" s="60"/>
      <c r="C1" s="60"/>
      <c r="D1" s="60"/>
      <c r="E1" s="60"/>
      <c r="F1" s="60"/>
    </row>
    <row r="2" spans="1:6" ht="24.95" customHeight="1">
      <c r="A2" s="19" t="s">
        <v>0</v>
      </c>
      <c r="B2" s="19" t="s">
        <v>2</v>
      </c>
      <c r="C2" s="19" t="s">
        <v>4</v>
      </c>
      <c r="D2" s="19" t="s">
        <v>6</v>
      </c>
      <c r="E2" s="19" t="s">
        <v>8</v>
      </c>
      <c r="F2" s="52" t="s">
        <v>10</v>
      </c>
    </row>
    <row r="3" spans="1:6" ht="24.95" customHeight="1">
      <c r="A3" s="61" t="s">
        <v>152</v>
      </c>
      <c r="B3" s="47" t="s">
        <v>30</v>
      </c>
      <c r="C3" s="23">
        <v>2</v>
      </c>
      <c r="D3" s="23">
        <v>601</v>
      </c>
      <c r="E3" s="23">
        <v>600</v>
      </c>
      <c r="F3" s="53">
        <v>600.5</v>
      </c>
    </row>
    <row r="4" spans="1:6" ht="24.95" customHeight="1">
      <c r="A4" s="61"/>
      <c r="B4" s="47" t="s">
        <v>29</v>
      </c>
      <c r="C4" s="23">
        <v>2</v>
      </c>
      <c r="D4" s="23">
        <v>604</v>
      </c>
      <c r="E4" s="23">
        <v>604</v>
      </c>
      <c r="F4" s="53">
        <v>604</v>
      </c>
    </row>
    <row r="5" spans="1:6" ht="24.95" customHeight="1">
      <c r="A5" s="61"/>
      <c r="B5" s="47" t="s">
        <v>27</v>
      </c>
      <c r="C5" s="23">
        <v>2</v>
      </c>
      <c r="D5" s="23">
        <v>609</v>
      </c>
      <c r="E5" s="24">
        <v>599</v>
      </c>
      <c r="F5" s="53">
        <v>604</v>
      </c>
    </row>
    <row r="6" spans="1:6" ht="24.95" customHeight="1">
      <c r="A6" s="61"/>
      <c r="B6" s="47" t="s">
        <v>15</v>
      </c>
      <c r="C6" s="23">
        <v>4</v>
      </c>
      <c r="D6" s="24">
        <v>609</v>
      </c>
      <c r="E6" s="24">
        <v>602</v>
      </c>
      <c r="F6" s="53">
        <v>606.29999999999995</v>
      </c>
    </row>
    <row r="7" spans="1:6" ht="24.95" customHeight="1">
      <c r="A7" s="61"/>
      <c r="B7" s="47" t="s">
        <v>17</v>
      </c>
      <c r="C7" s="23">
        <v>2</v>
      </c>
      <c r="D7" s="24">
        <v>599</v>
      </c>
      <c r="E7" s="24">
        <v>598</v>
      </c>
      <c r="F7" s="53">
        <v>598.5</v>
      </c>
    </row>
    <row r="8" spans="1:6" ht="24.95" customHeight="1">
      <c r="A8" s="61"/>
      <c r="B8" s="47" t="s">
        <v>26</v>
      </c>
      <c r="C8" s="23">
        <v>3</v>
      </c>
      <c r="D8" s="24">
        <v>617</v>
      </c>
      <c r="E8" s="24">
        <v>605</v>
      </c>
      <c r="F8" s="53">
        <v>609.29999999999995</v>
      </c>
    </row>
    <row r="9" spans="1:6" ht="24.95" customHeight="1">
      <c r="A9" s="61"/>
      <c r="B9" s="47" t="s">
        <v>25</v>
      </c>
      <c r="C9" s="23">
        <v>3</v>
      </c>
      <c r="D9" s="24">
        <v>604</v>
      </c>
      <c r="E9" s="24">
        <v>598</v>
      </c>
      <c r="F9" s="53">
        <v>600.29999999999995</v>
      </c>
    </row>
    <row r="10" spans="1:6" ht="24.95" customHeight="1">
      <c r="A10" s="61"/>
      <c r="B10" s="47" t="s">
        <v>31</v>
      </c>
      <c r="C10" s="23">
        <v>2</v>
      </c>
      <c r="D10" s="24">
        <v>602</v>
      </c>
      <c r="E10" s="24">
        <v>599</v>
      </c>
      <c r="F10" s="53">
        <v>600.5</v>
      </c>
    </row>
    <row r="11" spans="1:6" ht="24.95" customHeight="1">
      <c r="A11" s="61"/>
      <c r="B11" s="47" t="s">
        <v>12</v>
      </c>
      <c r="C11" s="23">
        <v>7</v>
      </c>
      <c r="D11" s="24">
        <v>611</v>
      </c>
      <c r="E11" s="24">
        <v>608</v>
      </c>
      <c r="F11" s="53">
        <v>609.70000000000005</v>
      </c>
    </row>
    <row r="12" spans="1:6" ht="24.95" customHeight="1">
      <c r="A12" s="61"/>
      <c r="B12" s="47" t="s">
        <v>33</v>
      </c>
      <c r="C12" s="23">
        <v>2</v>
      </c>
      <c r="D12" s="24">
        <v>605</v>
      </c>
      <c r="E12" s="24">
        <v>603</v>
      </c>
      <c r="F12" s="53">
        <v>604</v>
      </c>
    </row>
    <row r="13" spans="1:6" ht="24.95" customHeight="1">
      <c r="A13" s="61"/>
      <c r="B13" s="47" t="s">
        <v>34</v>
      </c>
      <c r="C13" s="23">
        <v>2</v>
      </c>
      <c r="D13" s="24">
        <v>605</v>
      </c>
      <c r="E13" s="24">
        <v>604</v>
      </c>
      <c r="F13" s="53">
        <v>604.5</v>
      </c>
    </row>
    <row r="14" spans="1:6" ht="24.95" customHeight="1">
      <c r="A14" s="61"/>
      <c r="B14" s="47" t="s">
        <v>13</v>
      </c>
      <c r="C14" s="23">
        <v>4</v>
      </c>
      <c r="D14" s="24">
        <v>613</v>
      </c>
      <c r="E14" s="24">
        <v>598</v>
      </c>
      <c r="F14" s="53">
        <v>607</v>
      </c>
    </row>
    <row r="15" spans="1:6" ht="24.95" customHeight="1">
      <c r="A15" s="61"/>
      <c r="B15" s="48" t="s">
        <v>16</v>
      </c>
      <c r="C15" s="20">
        <f>SUM(C3:C14)</f>
        <v>35</v>
      </c>
      <c r="D15" s="20">
        <f>MAX(D3:D14)</f>
        <v>617</v>
      </c>
      <c r="E15" s="20">
        <f>MIN(E3:E14)</f>
        <v>598</v>
      </c>
      <c r="F15" s="54">
        <f>SUMPRODUCT(C3:C14,F3:F14)/35</f>
        <v>605.19714285714292</v>
      </c>
    </row>
    <row r="16" spans="1:6" ht="24.95" customHeight="1">
      <c r="A16" s="61" t="s">
        <v>153</v>
      </c>
      <c r="B16" s="47" t="s">
        <v>41</v>
      </c>
      <c r="C16" s="24">
        <v>2</v>
      </c>
      <c r="D16" s="24">
        <v>575</v>
      </c>
      <c r="E16" s="24">
        <v>574</v>
      </c>
      <c r="F16" s="53">
        <v>574.5</v>
      </c>
    </row>
    <row r="17" spans="1:6" ht="24.95" customHeight="1">
      <c r="A17" s="61"/>
      <c r="B17" s="47" t="s">
        <v>36</v>
      </c>
      <c r="C17" s="23">
        <v>3</v>
      </c>
      <c r="D17" s="24">
        <v>572</v>
      </c>
      <c r="E17" s="24">
        <v>571</v>
      </c>
      <c r="F17" s="53">
        <v>571.70000000000005</v>
      </c>
    </row>
    <row r="18" spans="1:6" ht="24.95" customHeight="1">
      <c r="A18" s="61"/>
      <c r="B18" s="47" t="s">
        <v>17</v>
      </c>
      <c r="C18" s="23">
        <v>2</v>
      </c>
      <c r="D18" s="24">
        <v>573</v>
      </c>
      <c r="E18" s="24">
        <v>573</v>
      </c>
      <c r="F18" s="53">
        <v>573</v>
      </c>
    </row>
    <row r="19" spans="1:6" ht="24.95" customHeight="1">
      <c r="A19" s="61"/>
      <c r="B19" s="47" t="s">
        <v>37</v>
      </c>
      <c r="C19" s="23">
        <v>2</v>
      </c>
      <c r="D19" s="24">
        <v>572</v>
      </c>
      <c r="E19" s="24">
        <v>570</v>
      </c>
      <c r="F19" s="53">
        <v>571</v>
      </c>
    </row>
    <row r="20" spans="1:6" ht="24.95" customHeight="1">
      <c r="A20" s="61"/>
      <c r="B20" s="47" t="s">
        <v>38</v>
      </c>
      <c r="C20" s="23">
        <v>3</v>
      </c>
      <c r="D20" s="24">
        <v>581</v>
      </c>
      <c r="E20" s="24">
        <v>578</v>
      </c>
      <c r="F20" s="53">
        <v>579.70000000000005</v>
      </c>
    </row>
    <row r="21" spans="1:6" ht="24.95" customHeight="1">
      <c r="A21" s="61"/>
      <c r="B21" s="47" t="s">
        <v>39</v>
      </c>
      <c r="C21" s="23">
        <v>2</v>
      </c>
      <c r="D21" s="24">
        <v>582</v>
      </c>
      <c r="E21" s="24">
        <v>582</v>
      </c>
      <c r="F21" s="53">
        <v>582</v>
      </c>
    </row>
    <row r="22" spans="1:6" ht="24.95" customHeight="1">
      <c r="A22" s="61"/>
      <c r="B22" s="48" t="s">
        <v>42</v>
      </c>
      <c r="C22" s="20">
        <f>SUM(C16:C21)</f>
        <v>14</v>
      </c>
      <c r="D22" s="20">
        <f>MAX(D16:D21)</f>
        <v>582</v>
      </c>
      <c r="E22" s="20">
        <f>MIN(E16:E21)</f>
        <v>570</v>
      </c>
      <c r="F22" s="54">
        <v>575.4</v>
      </c>
    </row>
  </sheetData>
  <mergeCells count="3">
    <mergeCell ref="A1:F1"/>
    <mergeCell ref="A3:A15"/>
    <mergeCell ref="A16:A22"/>
  </mergeCells>
  <phoneticPr fontId="4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sqref="A1:F1"/>
    </sheetView>
  </sheetViews>
  <sheetFormatPr defaultRowHeight="13.5"/>
  <cols>
    <col min="1" max="1" width="13.25" bestFit="1" customWidth="1"/>
    <col min="2" max="2" width="32.125" customWidth="1"/>
    <col min="3" max="3" width="9.125" customWidth="1"/>
    <col min="6" max="6" width="9" style="11"/>
  </cols>
  <sheetData>
    <row r="1" spans="1:6" ht="39.950000000000003" customHeight="1">
      <c r="A1" s="60" t="s">
        <v>133</v>
      </c>
      <c r="B1" s="60"/>
      <c r="C1" s="60"/>
      <c r="D1" s="60"/>
      <c r="E1" s="60"/>
      <c r="F1" s="60"/>
    </row>
    <row r="2" spans="1:6" ht="24.95" customHeight="1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7" t="s">
        <v>10</v>
      </c>
    </row>
    <row r="3" spans="1:6" ht="24.95" customHeight="1">
      <c r="A3" s="63" t="s">
        <v>46</v>
      </c>
      <c r="B3" s="22" t="s">
        <v>27</v>
      </c>
      <c r="C3" s="28">
        <v>2</v>
      </c>
      <c r="D3" s="28">
        <v>570</v>
      </c>
      <c r="E3" s="28">
        <v>554</v>
      </c>
      <c r="F3" s="33">
        <v>562</v>
      </c>
    </row>
    <row r="4" spans="1:6" ht="24.95" customHeight="1">
      <c r="A4" s="63"/>
      <c r="B4" s="22" t="s">
        <v>25</v>
      </c>
      <c r="C4" s="28">
        <v>2</v>
      </c>
      <c r="D4" s="28">
        <v>559</v>
      </c>
      <c r="E4" s="28">
        <v>555</v>
      </c>
      <c r="F4" s="28">
        <v>557</v>
      </c>
    </row>
    <row r="5" spans="1:6" ht="24.95" customHeight="1">
      <c r="A5" s="63"/>
      <c r="B5" s="22" t="s">
        <v>12</v>
      </c>
      <c r="C5" s="28">
        <v>2</v>
      </c>
      <c r="D5" s="28">
        <v>561</v>
      </c>
      <c r="E5" s="28">
        <v>554</v>
      </c>
      <c r="F5" s="28">
        <v>557.5</v>
      </c>
    </row>
    <row r="6" spans="1:6" ht="24.95" customHeight="1">
      <c r="A6" s="63"/>
      <c r="B6" s="22" t="s">
        <v>34</v>
      </c>
      <c r="C6" s="28">
        <v>2</v>
      </c>
      <c r="D6" s="28">
        <v>554</v>
      </c>
      <c r="E6" s="28">
        <v>552</v>
      </c>
      <c r="F6" s="28">
        <v>553</v>
      </c>
    </row>
    <row r="7" spans="1:6" ht="24.95" customHeight="1">
      <c r="A7" s="63"/>
      <c r="B7" s="19" t="s">
        <v>16</v>
      </c>
      <c r="C7" s="28">
        <f>SUM(C3:C6)</f>
        <v>8</v>
      </c>
      <c r="D7" s="28">
        <f>MAX(D3:D6)</f>
        <v>570</v>
      </c>
      <c r="E7" s="28">
        <f>MIN(E3:E6)</f>
        <v>552</v>
      </c>
      <c r="F7" s="28">
        <v>557.4</v>
      </c>
    </row>
    <row r="8" spans="1:6" ht="24.95" customHeight="1">
      <c r="A8" s="63" t="s">
        <v>75</v>
      </c>
      <c r="B8" s="22" t="s">
        <v>138</v>
      </c>
      <c r="C8" s="28">
        <v>2</v>
      </c>
      <c r="D8" s="28">
        <v>577</v>
      </c>
      <c r="E8" s="28">
        <v>562</v>
      </c>
      <c r="F8" s="28">
        <v>569.5</v>
      </c>
    </row>
    <row r="9" spans="1:6" ht="24.95" customHeight="1">
      <c r="A9" s="63"/>
      <c r="B9" s="22" t="s">
        <v>139</v>
      </c>
      <c r="C9" s="28">
        <v>2</v>
      </c>
      <c r="D9" s="28">
        <v>568</v>
      </c>
      <c r="E9" s="28">
        <v>560</v>
      </c>
      <c r="F9" s="28">
        <v>564</v>
      </c>
    </row>
    <row r="10" spans="1:6" ht="24.95" customHeight="1">
      <c r="A10" s="63"/>
      <c r="B10" s="19" t="s">
        <v>16</v>
      </c>
      <c r="C10" s="28">
        <f>SUM(C8:C9)</f>
        <v>4</v>
      </c>
      <c r="D10" s="28">
        <f>MAX(D8:D9)</f>
        <v>577</v>
      </c>
      <c r="E10" s="28">
        <f>MIN(E8:E9)</f>
        <v>560</v>
      </c>
      <c r="F10" s="28">
        <v>566.79999999999995</v>
      </c>
    </row>
    <row r="11" spans="1:6" ht="24.95" customHeight="1">
      <c r="A11" s="63" t="s">
        <v>24</v>
      </c>
      <c r="B11" s="22" t="s">
        <v>72</v>
      </c>
      <c r="C11" s="28">
        <v>2</v>
      </c>
      <c r="D11" s="28">
        <v>601</v>
      </c>
      <c r="E11" s="28">
        <v>595</v>
      </c>
      <c r="F11" s="28">
        <v>598</v>
      </c>
    </row>
    <row r="12" spans="1:6" ht="24.95" customHeight="1">
      <c r="A12" s="63"/>
      <c r="B12" s="22" t="s">
        <v>41</v>
      </c>
      <c r="C12" s="28">
        <v>2</v>
      </c>
      <c r="D12" s="28">
        <v>596</v>
      </c>
      <c r="E12" s="28">
        <v>592</v>
      </c>
      <c r="F12" s="28">
        <v>594</v>
      </c>
    </row>
    <row r="13" spans="1:6" ht="24.95" customHeight="1">
      <c r="A13" s="63"/>
      <c r="B13" s="22" t="s">
        <v>59</v>
      </c>
      <c r="C13" s="28">
        <v>3</v>
      </c>
      <c r="D13" s="28">
        <v>594</v>
      </c>
      <c r="E13" s="28">
        <v>592</v>
      </c>
      <c r="F13" s="28">
        <v>593.29999999999995</v>
      </c>
    </row>
    <row r="14" spans="1:6" ht="24.95" customHeight="1">
      <c r="A14" s="63"/>
      <c r="B14" s="22" t="s">
        <v>29</v>
      </c>
      <c r="C14" s="28">
        <v>2</v>
      </c>
      <c r="D14" s="28">
        <v>592</v>
      </c>
      <c r="E14" s="28">
        <v>588</v>
      </c>
      <c r="F14" s="28">
        <v>590</v>
      </c>
    </row>
    <row r="15" spans="1:6" ht="24.95" customHeight="1">
      <c r="A15" s="63"/>
      <c r="B15" s="22" t="s">
        <v>66</v>
      </c>
      <c r="C15" s="28">
        <v>2</v>
      </c>
      <c r="D15" s="28">
        <v>594</v>
      </c>
      <c r="E15" s="28">
        <v>591</v>
      </c>
      <c r="F15" s="28">
        <v>592.5</v>
      </c>
    </row>
    <row r="16" spans="1:6" ht="24.95" customHeight="1">
      <c r="A16" s="63"/>
      <c r="B16" s="22" t="s">
        <v>63</v>
      </c>
      <c r="C16" s="28">
        <v>5</v>
      </c>
      <c r="D16" s="28">
        <v>598</v>
      </c>
      <c r="E16" s="28">
        <v>588</v>
      </c>
      <c r="F16" s="28">
        <v>592.79999999999995</v>
      </c>
    </row>
    <row r="17" spans="1:6" ht="24.95" customHeight="1">
      <c r="A17" s="63"/>
      <c r="B17" s="22" t="s">
        <v>50</v>
      </c>
      <c r="C17" s="28">
        <v>3</v>
      </c>
      <c r="D17" s="28">
        <v>593</v>
      </c>
      <c r="E17" s="28">
        <v>593</v>
      </c>
      <c r="F17" s="28">
        <v>593</v>
      </c>
    </row>
    <row r="18" spans="1:6" ht="24.95" customHeight="1">
      <c r="A18" s="63"/>
      <c r="B18" s="22" t="s">
        <v>51</v>
      </c>
      <c r="C18" s="28">
        <v>2</v>
      </c>
      <c r="D18" s="28">
        <v>595</v>
      </c>
      <c r="E18" s="28">
        <v>593</v>
      </c>
      <c r="F18" s="28">
        <v>594</v>
      </c>
    </row>
    <row r="19" spans="1:6" ht="24.95" customHeight="1">
      <c r="A19" s="63"/>
      <c r="B19" s="22" t="s">
        <v>27</v>
      </c>
      <c r="C19" s="28">
        <v>4</v>
      </c>
      <c r="D19" s="28">
        <v>601</v>
      </c>
      <c r="E19" s="28">
        <v>597</v>
      </c>
      <c r="F19" s="28">
        <v>598.79999999999995</v>
      </c>
    </row>
    <row r="20" spans="1:6" ht="24.95" customHeight="1">
      <c r="A20" s="63"/>
      <c r="B20" s="22" t="s">
        <v>67</v>
      </c>
      <c r="C20" s="28">
        <v>3</v>
      </c>
      <c r="D20" s="28">
        <v>598</v>
      </c>
      <c r="E20" s="28">
        <v>588</v>
      </c>
      <c r="F20" s="28">
        <v>594.29999999999995</v>
      </c>
    </row>
    <row r="21" spans="1:6" ht="24.95" customHeight="1">
      <c r="A21" s="63"/>
      <c r="B21" s="22" t="s">
        <v>15</v>
      </c>
      <c r="C21" s="28">
        <v>8</v>
      </c>
      <c r="D21" s="28">
        <v>610</v>
      </c>
      <c r="E21" s="28">
        <v>591</v>
      </c>
      <c r="F21" s="28">
        <v>597.1</v>
      </c>
    </row>
    <row r="22" spans="1:6" ht="24.95" customHeight="1">
      <c r="A22" s="63"/>
      <c r="B22" s="22" t="s">
        <v>65</v>
      </c>
      <c r="C22" s="28">
        <v>4</v>
      </c>
      <c r="D22" s="28">
        <v>597</v>
      </c>
      <c r="E22" s="28">
        <v>591</v>
      </c>
      <c r="F22" s="28">
        <v>594.5</v>
      </c>
    </row>
    <row r="23" spans="1:6" ht="24.95" customHeight="1">
      <c r="A23" s="63"/>
      <c r="B23" s="22" t="s">
        <v>17</v>
      </c>
      <c r="C23" s="28">
        <v>3</v>
      </c>
      <c r="D23" s="28">
        <v>596</v>
      </c>
      <c r="E23" s="28">
        <v>590</v>
      </c>
      <c r="F23" s="28">
        <v>593.29999999999995</v>
      </c>
    </row>
    <row r="24" spans="1:6" ht="24.95" customHeight="1">
      <c r="A24" s="63"/>
      <c r="B24" s="22" t="s">
        <v>26</v>
      </c>
      <c r="C24" s="28">
        <v>8</v>
      </c>
      <c r="D24" s="28">
        <v>598</v>
      </c>
      <c r="E24" s="28">
        <v>588</v>
      </c>
      <c r="F24" s="28">
        <v>592.9</v>
      </c>
    </row>
    <row r="25" spans="1:6" ht="24.95" customHeight="1">
      <c r="A25" s="63"/>
      <c r="B25" s="22" t="s">
        <v>62</v>
      </c>
      <c r="C25" s="28">
        <v>4</v>
      </c>
      <c r="D25" s="28">
        <v>600</v>
      </c>
      <c r="E25" s="28">
        <v>591</v>
      </c>
      <c r="F25" s="28">
        <v>597.5</v>
      </c>
    </row>
    <row r="26" spans="1:6" ht="24.95" customHeight="1">
      <c r="A26" s="63"/>
      <c r="B26" s="22" t="s">
        <v>25</v>
      </c>
      <c r="C26" s="28">
        <v>5</v>
      </c>
      <c r="D26" s="28">
        <v>604</v>
      </c>
      <c r="E26" s="28">
        <v>602</v>
      </c>
      <c r="F26" s="28">
        <v>603.4</v>
      </c>
    </row>
    <row r="27" spans="1:6" ht="24.95" customHeight="1">
      <c r="A27" s="63"/>
      <c r="B27" s="22" t="s">
        <v>32</v>
      </c>
      <c r="C27" s="28">
        <v>5</v>
      </c>
      <c r="D27" s="28">
        <v>589</v>
      </c>
      <c r="E27" s="28">
        <v>588</v>
      </c>
      <c r="F27" s="28">
        <v>588.79999999999995</v>
      </c>
    </row>
    <row r="28" spans="1:6" ht="24.95" customHeight="1">
      <c r="A28" s="63"/>
      <c r="B28" s="22" t="s">
        <v>71</v>
      </c>
      <c r="C28" s="28">
        <v>3</v>
      </c>
      <c r="D28" s="28">
        <v>592</v>
      </c>
      <c r="E28" s="28">
        <v>588</v>
      </c>
      <c r="F28" s="28">
        <v>590.29999999999995</v>
      </c>
    </row>
    <row r="29" spans="1:6" ht="24.95" customHeight="1">
      <c r="A29" s="63"/>
      <c r="B29" s="22" t="s">
        <v>31</v>
      </c>
      <c r="C29" s="28">
        <v>2</v>
      </c>
      <c r="D29" s="28">
        <v>594</v>
      </c>
      <c r="E29" s="28">
        <v>592</v>
      </c>
      <c r="F29" s="28">
        <v>593</v>
      </c>
    </row>
    <row r="30" spans="1:6" ht="24.95" customHeight="1">
      <c r="A30" s="63"/>
      <c r="B30" s="22" t="s">
        <v>69</v>
      </c>
      <c r="C30" s="28">
        <v>2</v>
      </c>
      <c r="D30" s="28">
        <v>590</v>
      </c>
      <c r="E30" s="28">
        <v>590</v>
      </c>
      <c r="F30" s="28">
        <v>590</v>
      </c>
    </row>
    <row r="31" spans="1:6" ht="24.95" customHeight="1">
      <c r="A31" s="63"/>
      <c r="B31" s="22" t="s">
        <v>68</v>
      </c>
      <c r="C31" s="28">
        <v>3</v>
      </c>
      <c r="D31" s="28">
        <v>612</v>
      </c>
      <c r="E31" s="28">
        <v>602</v>
      </c>
      <c r="F31" s="28">
        <v>607.29999999999995</v>
      </c>
    </row>
    <row r="32" spans="1:6" ht="24.95" customHeight="1">
      <c r="A32" s="63"/>
      <c r="B32" s="22" t="s">
        <v>14</v>
      </c>
      <c r="C32" s="28">
        <v>5</v>
      </c>
      <c r="D32" s="28">
        <v>598</v>
      </c>
      <c r="E32" s="28">
        <v>594</v>
      </c>
      <c r="F32" s="28">
        <v>596.4</v>
      </c>
    </row>
    <row r="33" spans="1:6" ht="24.95" customHeight="1">
      <c r="A33" s="63"/>
      <c r="B33" s="22" t="s">
        <v>60</v>
      </c>
      <c r="C33" s="28">
        <v>2</v>
      </c>
      <c r="D33" s="28">
        <v>602</v>
      </c>
      <c r="E33" s="28">
        <v>595</v>
      </c>
      <c r="F33" s="28">
        <v>598.5</v>
      </c>
    </row>
    <row r="34" spans="1:6" ht="24.95" customHeight="1">
      <c r="A34" s="63"/>
      <c r="B34" s="22" t="s">
        <v>53</v>
      </c>
      <c r="C34" s="28">
        <v>3</v>
      </c>
      <c r="D34" s="28">
        <v>602</v>
      </c>
      <c r="E34" s="28">
        <v>596</v>
      </c>
      <c r="F34" s="28">
        <v>598.29999999999995</v>
      </c>
    </row>
    <row r="35" spans="1:6" ht="24.95" customHeight="1">
      <c r="A35" s="63"/>
      <c r="B35" s="22" t="s">
        <v>56</v>
      </c>
      <c r="C35" s="28">
        <v>2</v>
      </c>
      <c r="D35" s="28">
        <v>590</v>
      </c>
      <c r="E35" s="28">
        <v>590</v>
      </c>
      <c r="F35" s="28">
        <v>590</v>
      </c>
    </row>
    <row r="36" spans="1:6" ht="24.95" customHeight="1">
      <c r="A36" s="63"/>
      <c r="B36" s="22" t="s">
        <v>57</v>
      </c>
      <c r="C36" s="28">
        <v>3</v>
      </c>
      <c r="D36" s="28">
        <v>597</v>
      </c>
      <c r="E36" s="28">
        <v>590</v>
      </c>
      <c r="F36" s="28">
        <v>592.70000000000005</v>
      </c>
    </row>
    <row r="37" spans="1:6" ht="24.95" customHeight="1">
      <c r="A37" s="63"/>
      <c r="B37" s="22" t="s">
        <v>12</v>
      </c>
      <c r="C37" s="28">
        <v>13</v>
      </c>
      <c r="D37" s="28">
        <v>617</v>
      </c>
      <c r="E37" s="28">
        <v>600</v>
      </c>
      <c r="F37" s="28">
        <v>605.20000000000005</v>
      </c>
    </row>
    <row r="38" spans="1:6" ht="24.95" customHeight="1">
      <c r="A38" s="63"/>
      <c r="B38" s="22" t="s">
        <v>33</v>
      </c>
      <c r="C38" s="28">
        <v>3</v>
      </c>
      <c r="D38" s="28">
        <v>597</v>
      </c>
      <c r="E38" s="28">
        <v>594</v>
      </c>
      <c r="F38" s="28">
        <v>595</v>
      </c>
    </row>
    <row r="39" spans="1:6" ht="24.95" customHeight="1">
      <c r="A39" s="63"/>
      <c r="B39" s="22" t="s">
        <v>34</v>
      </c>
      <c r="C39" s="28">
        <v>4</v>
      </c>
      <c r="D39" s="28">
        <v>599</v>
      </c>
      <c r="E39" s="28">
        <v>589</v>
      </c>
      <c r="F39" s="28">
        <v>593</v>
      </c>
    </row>
    <row r="40" spans="1:6" ht="24.95" customHeight="1">
      <c r="A40" s="63"/>
      <c r="B40" s="22" t="s">
        <v>49</v>
      </c>
      <c r="C40" s="28">
        <v>4</v>
      </c>
      <c r="D40" s="28">
        <v>593</v>
      </c>
      <c r="E40" s="28">
        <v>589</v>
      </c>
      <c r="F40" s="28">
        <v>591.5</v>
      </c>
    </row>
    <row r="41" spans="1:6" ht="24.95" customHeight="1">
      <c r="A41" s="63"/>
      <c r="B41" s="22" t="s">
        <v>48</v>
      </c>
      <c r="C41" s="28">
        <v>3</v>
      </c>
      <c r="D41" s="28">
        <v>603</v>
      </c>
      <c r="E41" s="28">
        <v>600</v>
      </c>
      <c r="F41" s="28">
        <v>601.29999999999995</v>
      </c>
    </row>
    <row r="42" spans="1:6" ht="24.95" customHeight="1">
      <c r="A42" s="63"/>
      <c r="B42" s="22" t="s">
        <v>13</v>
      </c>
      <c r="C42" s="28">
        <v>6</v>
      </c>
      <c r="D42" s="28">
        <v>609</v>
      </c>
      <c r="E42" s="28">
        <v>596</v>
      </c>
      <c r="F42" s="28">
        <v>601.9</v>
      </c>
    </row>
    <row r="43" spans="1:6" ht="24.95" customHeight="1">
      <c r="A43" s="63"/>
      <c r="B43" s="22" t="s">
        <v>28</v>
      </c>
      <c r="C43" s="28">
        <v>6</v>
      </c>
      <c r="D43" s="28">
        <v>599</v>
      </c>
      <c r="E43" s="28">
        <v>591</v>
      </c>
      <c r="F43" s="28">
        <v>594.5</v>
      </c>
    </row>
    <row r="44" spans="1:6" ht="24.95" customHeight="1">
      <c r="A44" s="63"/>
      <c r="B44" s="22" t="s">
        <v>61</v>
      </c>
      <c r="C44" s="28">
        <v>3</v>
      </c>
      <c r="D44" s="28">
        <v>595</v>
      </c>
      <c r="E44" s="28">
        <v>589</v>
      </c>
      <c r="F44" s="28">
        <v>591</v>
      </c>
    </row>
    <row r="45" spans="1:6" ht="24.95" customHeight="1">
      <c r="A45" s="63"/>
      <c r="B45" s="22" t="s">
        <v>47</v>
      </c>
      <c r="C45" s="28">
        <v>3</v>
      </c>
      <c r="D45" s="28">
        <v>595</v>
      </c>
      <c r="E45" s="28">
        <v>589</v>
      </c>
      <c r="F45" s="28">
        <v>591.70000000000005</v>
      </c>
    </row>
    <row r="46" spans="1:6" ht="24.95" customHeight="1">
      <c r="A46" s="63"/>
      <c r="B46" s="22" t="s">
        <v>52</v>
      </c>
      <c r="C46" s="28">
        <v>3</v>
      </c>
      <c r="D46" s="28">
        <v>601</v>
      </c>
      <c r="E46" s="28">
        <v>592</v>
      </c>
      <c r="F46" s="28">
        <v>595</v>
      </c>
    </row>
    <row r="47" spans="1:6" ht="24.95" customHeight="1">
      <c r="A47" s="63"/>
      <c r="B47" s="22" t="s">
        <v>64</v>
      </c>
      <c r="C47" s="28">
        <v>2</v>
      </c>
      <c r="D47" s="28">
        <v>596</v>
      </c>
      <c r="E47" s="28">
        <v>593</v>
      </c>
      <c r="F47" s="28">
        <v>594.5</v>
      </c>
    </row>
    <row r="48" spans="1:6" ht="24.95" customHeight="1">
      <c r="A48" s="63"/>
      <c r="B48" s="22" t="s">
        <v>40</v>
      </c>
      <c r="C48" s="28">
        <v>4</v>
      </c>
      <c r="D48" s="28">
        <v>596</v>
      </c>
      <c r="E48" s="28">
        <v>592</v>
      </c>
      <c r="F48" s="28">
        <v>593.79999999999995</v>
      </c>
    </row>
    <row r="49" spans="1:6" ht="24.95" customHeight="1">
      <c r="A49" s="63"/>
      <c r="B49" s="19" t="s">
        <v>16</v>
      </c>
      <c r="C49" s="28">
        <f>SUM(C11:C48)</f>
        <v>144</v>
      </c>
      <c r="D49" s="28">
        <f>MAX(D11:D48)</f>
        <v>617</v>
      </c>
      <c r="E49" s="28">
        <f>MIN(E11:E48)</f>
        <v>588</v>
      </c>
      <c r="F49" s="28">
        <v>596</v>
      </c>
    </row>
    <row r="50" spans="1:6" ht="24.95" customHeight="1">
      <c r="A50" s="63" t="s">
        <v>35</v>
      </c>
      <c r="B50" s="22" t="s">
        <v>132</v>
      </c>
      <c r="C50" s="28">
        <v>2</v>
      </c>
      <c r="D50" s="28">
        <v>592</v>
      </c>
      <c r="E50" s="28">
        <v>585</v>
      </c>
      <c r="F50" s="28">
        <v>589</v>
      </c>
    </row>
    <row r="51" spans="1:6" ht="24.95" customHeight="1">
      <c r="A51" s="63"/>
      <c r="B51" s="22" t="s">
        <v>131</v>
      </c>
      <c r="C51" s="28">
        <v>3</v>
      </c>
      <c r="D51" s="28">
        <v>588</v>
      </c>
      <c r="E51" s="28">
        <v>581</v>
      </c>
      <c r="F51" s="28">
        <v>585</v>
      </c>
    </row>
    <row r="52" spans="1:6" ht="24.95" customHeight="1">
      <c r="A52" s="63"/>
      <c r="B52" s="22" t="s">
        <v>130</v>
      </c>
      <c r="C52" s="28">
        <v>2</v>
      </c>
      <c r="D52" s="28">
        <v>591</v>
      </c>
      <c r="E52" s="28">
        <v>591</v>
      </c>
      <c r="F52" s="28">
        <v>591</v>
      </c>
    </row>
    <row r="53" spans="1:6" ht="24.95" customHeight="1">
      <c r="A53" s="63"/>
      <c r="B53" s="22" t="s">
        <v>129</v>
      </c>
      <c r="C53" s="28">
        <v>2</v>
      </c>
      <c r="D53" s="28">
        <v>589</v>
      </c>
      <c r="E53" s="28">
        <v>586</v>
      </c>
      <c r="F53" s="28">
        <v>588.5</v>
      </c>
    </row>
    <row r="54" spans="1:6" ht="24.95" customHeight="1">
      <c r="A54" s="63"/>
      <c r="B54" s="22" t="s">
        <v>128</v>
      </c>
      <c r="C54" s="28">
        <v>2</v>
      </c>
      <c r="D54" s="28">
        <v>592</v>
      </c>
      <c r="E54" s="28">
        <v>587</v>
      </c>
      <c r="F54" s="28">
        <v>590</v>
      </c>
    </row>
    <row r="55" spans="1:6" ht="24.95" customHeight="1">
      <c r="A55" s="63"/>
      <c r="B55" s="22" t="s">
        <v>127</v>
      </c>
      <c r="C55" s="28">
        <v>2</v>
      </c>
      <c r="D55" s="28">
        <v>591</v>
      </c>
      <c r="E55" s="28">
        <v>585</v>
      </c>
      <c r="F55" s="28">
        <v>589</v>
      </c>
    </row>
    <row r="56" spans="1:6" ht="24.95" customHeight="1">
      <c r="A56" s="63"/>
      <c r="B56" s="22" t="s">
        <v>126</v>
      </c>
      <c r="C56" s="28">
        <v>3</v>
      </c>
      <c r="D56" s="28">
        <v>590</v>
      </c>
      <c r="E56" s="28">
        <v>584</v>
      </c>
      <c r="F56" s="28">
        <v>588</v>
      </c>
    </row>
    <row r="57" spans="1:6" ht="24.95" customHeight="1">
      <c r="A57" s="63"/>
      <c r="B57" s="22" t="s">
        <v>125</v>
      </c>
      <c r="C57" s="28">
        <v>3</v>
      </c>
      <c r="D57" s="28">
        <v>596</v>
      </c>
      <c r="E57" s="28">
        <v>583</v>
      </c>
      <c r="F57" s="28">
        <v>588.29999999999995</v>
      </c>
    </row>
    <row r="58" spans="1:6" ht="24.95" customHeight="1">
      <c r="A58" s="63"/>
      <c r="B58" s="22" t="s">
        <v>124</v>
      </c>
      <c r="C58" s="28">
        <v>3</v>
      </c>
      <c r="D58" s="28">
        <v>591</v>
      </c>
      <c r="E58" s="28">
        <v>581</v>
      </c>
      <c r="F58" s="28">
        <v>586.29999999999995</v>
      </c>
    </row>
    <row r="59" spans="1:6" ht="24.95" customHeight="1">
      <c r="A59" s="63"/>
      <c r="B59" s="22" t="s">
        <v>123</v>
      </c>
      <c r="C59" s="28">
        <v>2</v>
      </c>
      <c r="D59" s="28">
        <v>583</v>
      </c>
      <c r="E59" s="28">
        <v>581</v>
      </c>
      <c r="F59" s="28">
        <v>582</v>
      </c>
    </row>
    <row r="60" spans="1:6" ht="24.95" customHeight="1">
      <c r="A60" s="63"/>
      <c r="B60" s="22" t="s">
        <v>122</v>
      </c>
      <c r="C60" s="28">
        <v>5</v>
      </c>
      <c r="D60" s="28">
        <v>587</v>
      </c>
      <c r="E60" s="28">
        <v>581</v>
      </c>
      <c r="F60" s="28">
        <v>585.4</v>
      </c>
    </row>
    <row r="61" spans="1:6" ht="24.95" customHeight="1">
      <c r="A61" s="63"/>
      <c r="B61" s="22" t="s">
        <v>121</v>
      </c>
      <c r="C61" s="28">
        <v>4</v>
      </c>
      <c r="D61" s="28">
        <v>584</v>
      </c>
      <c r="E61" s="28">
        <v>581</v>
      </c>
      <c r="F61" s="28">
        <v>583.70000000000005</v>
      </c>
    </row>
    <row r="62" spans="1:6" ht="24.95" customHeight="1">
      <c r="A62" s="63"/>
      <c r="B62" s="22" t="s">
        <v>120</v>
      </c>
      <c r="C62" s="28">
        <v>2</v>
      </c>
      <c r="D62" s="28">
        <v>586</v>
      </c>
      <c r="E62" s="28">
        <v>582</v>
      </c>
      <c r="F62" s="28">
        <v>585</v>
      </c>
    </row>
    <row r="63" spans="1:6" ht="24.95" customHeight="1">
      <c r="A63" s="63"/>
      <c r="B63" s="19" t="s">
        <v>16</v>
      </c>
      <c r="C63" s="28">
        <f>SUM(C50:C62)</f>
        <v>35</v>
      </c>
      <c r="D63" s="28">
        <f>MAX(D50:D62)</f>
        <v>596</v>
      </c>
      <c r="E63" s="28">
        <f>MIN(E50:E62)</f>
        <v>581</v>
      </c>
      <c r="F63" s="28">
        <v>586.70000000000005</v>
      </c>
    </row>
  </sheetData>
  <mergeCells count="5">
    <mergeCell ref="A1:F1"/>
    <mergeCell ref="A3:A7"/>
    <mergeCell ref="A8:A10"/>
    <mergeCell ref="A11:A49"/>
    <mergeCell ref="A50:A63"/>
  </mergeCells>
  <phoneticPr fontId="1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sqref="A1:F1"/>
    </sheetView>
  </sheetViews>
  <sheetFormatPr defaultRowHeight="13.5"/>
  <cols>
    <col min="1" max="1" width="12.875" customWidth="1"/>
    <col min="2" max="2" width="31.25" customWidth="1"/>
    <col min="3" max="4" width="8.75" customWidth="1"/>
    <col min="5" max="5" width="8.625" customWidth="1"/>
    <col min="6" max="6" width="8.5" customWidth="1"/>
  </cols>
  <sheetData>
    <row r="1" spans="1:6" ht="39.950000000000003" customHeight="1">
      <c r="A1" s="60" t="s">
        <v>100</v>
      </c>
      <c r="B1" s="60"/>
      <c r="C1" s="60"/>
      <c r="D1" s="60"/>
      <c r="E1" s="60"/>
      <c r="F1" s="60"/>
    </row>
    <row r="2" spans="1:6" ht="24.95" customHeight="1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7" t="s">
        <v>10</v>
      </c>
    </row>
    <row r="3" spans="1:6" ht="24.95" customHeight="1">
      <c r="A3" s="63" t="s">
        <v>147</v>
      </c>
      <c r="B3" s="15" t="s">
        <v>72</v>
      </c>
      <c r="C3" s="16">
        <v>2</v>
      </c>
      <c r="D3" s="16">
        <v>696</v>
      </c>
      <c r="E3" s="16">
        <v>690</v>
      </c>
      <c r="F3" s="21">
        <v>693</v>
      </c>
    </row>
    <row r="4" spans="1:6" ht="24.95" customHeight="1">
      <c r="A4" s="63"/>
      <c r="B4" s="15" t="s">
        <v>30</v>
      </c>
      <c r="C4" s="16">
        <v>2</v>
      </c>
      <c r="D4" s="16">
        <v>691</v>
      </c>
      <c r="E4" s="16">
        <v>691</v>
      </c>
      <c r="F4" s="21">
        <v>691</v>
      </c>
    </row>
    <row r="5" spans="1:6" ht="24.95" customHeight="1">
      <c r="A5" s="63"/>
      <c r="B5" s="15" t="s">
        <v>59</v>
      </c>
      <c r="C5" s="16">
        <v>2</v>
      </c>
      <c r="D5" s="16">
        <v>687</v>
      </c>
      <c r="E5" s="16">
        <v>685</v>
      </c>
      <c r="F5" s="21">
        <v>686</v>
      </c>
    </row>
    <row r="6" spans="1:6" ht="24.95" customHeight="1">
      <c r="A6" s="63"/>
      <c r="B6" s="15" t="s">
        <v>29</v>
      </c>
      <c r="C6" s="16">
        <v>2</v>
      </c>
      <c r="D6" s="16">
        <v>685</v>
      </c>
      <c r="E6" s="16">
        <v>685</v>
      </c>
      <c r="F6" s="21">
        <v>685</v>
      </c>
    </row>
    <row r="7" spans="1:6" ht="24.95" customHeight="1">
      <c r="A7" s="63"/>
      <c r="B7" s="15" t="s">
        <v>66</v>
      </c>
      <c r="C7" s="16">
        <v>2</v>
      </c>
      <c r="D7" s="16">
        <v>684</v>
      </c>
      <c r="E7" s="16">
        <v>683</v>
      </c>
      <c r="F7" s="21">
        <v>683.5</v>
      </c>
    </row>
    <row r="8" spans="1:6" ht="24.95" customHeight="1">
      <c r="A8" s="63"/>
      <c r="B8" s="15" t="s">
        <v>63</v>
      </c>
      <c r="C8" s="16">
        <v>2</v>
      </c>
      <c r="D8" s="16">
        <v>701</v>
      </c>
      <c r="E8" s="16">
        <v>695</v>
      </c>
      <c r="F8" s="21">
        <v>698</v>
      </c>
    </row>
    <row r="9" spans="1:6" ht="24.95" customHeight="1">
      <c r="A9" s="63"/>
      <c r="B9" s="15" t="s">
        <v>50</v>
      </c>
      <c r="C9" s="16">
        <v>3</v>
      </c>
      <c r="D9" s="16">
        <v>698</v>
      </c>
      <c r="E9" s="16">
        <v>694</v>
      </c>
      <c r="F9" s="21">
        <v>696.33</v>
      </c>
    </row>
    <row r="10" spans="1:6" ht="24.95" customHeight="1">
      <c r="A10" s="63"/>
      <c r="B10" s="15" t="s">
        <v>27</v>
      </c>
      <c r="C10" s="16">
        <v>3</v>
      </c>
      <c r="D10" s="16">
        <v>692</v>
      </c>
      <c r="E10" s="16">
        <v>691</v>
      </c>
      <c r="F10" s="21">
        <v>691.67</v>
      </c>
    </row>
    <row r="11" spans="1:6" ht="24.95" customHeight="1">
      <c r="A11" s="63"/>
      <c r="B11" s="15" t="s">
        <v>67</v>
      </c>
      <c r="C11" s="16">
        <v>2</v>
      </c>
      <c r="D11" s="16">
        <v>692</v>
      </c>
      <c r="E11" s="16">
        <v>688</v>
      </c>
      <c r="F11" s="21">
        <v>690</v>
      </c>
    </row>
    <row r="12" spans="1:6" ht="24.95" customHeight="1">
      <c r="A12" s="63"/>
      <c r="B12" s="15" t="s">
        <v>15</v>
      </c>
      <c r="C12" s="16">
        <v>5</v>
      </c>
      <c r="D12" s="16">
        <v>702</v>
      </c>
      <c r="E12" s="16">
        <v>693</v>
      </c>
      <c r="F12" s="21">
        <v>697.2</v>
      </c>
    </row>
    <row r="13" spans="1:6" ht="24.95" customHeight="1">
      <c r="A13" s="63"/>
      <c r="B13" s="15" t="s">
        <v>65</v>
      </c>
      <c r="C13" s="16">
        <v>4</v>
      </c>
      <c r="D13" s="16">
        <v>690</v>
      </c>
      <c r="E13" s="16">
        <v>689</v>
      </c>
      <c r="F13" s="21">
        <v>689.25</v>
      </c>
    </row>
    <row r="14" spans="1:6" ht="24.95" customHeight="1">
      <c r="A14" s="63"/>
      <c r="B14" s="15" t="s">
        <v>26</v>
      </c>
      <c r="C14" s="16">
        <v>6</v>
      </c>
      <c r="D14" s="16">
        <v>695</v>
      </c>
      <c r="E14" s="16">
        <v>687</v>
      </c>
      <c r="F14" s="21">
        <v>689.33</v>
      </c>
    </row>
    <row r="15" spans="1:6" ht="24.95" customHeight="1">
      <c r="A15" s="63"/>
      <c r="B15" s="15" t="s">
        <v>18</v>
      </c>
      <c r="C15" s="16">
        <v>2</v>
      </c>
      <c r="D15" s="16">
        <v>691</v>
      </c>
      <c r="E15" s="16">
        <v>685</v>
      </c>
      <c r="F15" s="21">
        <v>688</v>
      </c>
    </row>
    <row r="16" spans="1:6" ht="24.95" customHeight="1">
      <c r="A16" s="63"/>
      <c r="B16" s="15" t="s">
        <v>25</v>
      </c>
      <c r="C16" s="16">
        <v>3</v>
      </c>
      <c r="D16" s="16">
        <v>710</v>
      </c>
      <c r="E16" s="16">
        <v>703</v>
      </c>
      <c r="F16" s="21">
        <v>706.67</v>
      </c>
    </row>
    <row r="17" spans="1:6" ht="24.95" customHeight="1">
      <c r="A17" s="63"/>
      <c r="B17" s="15" t="s">
        <v>32</v>
      </c>
      <c r="C17" s="16">
        <v>2</v>
      </c>
      <c r="D17" s="16">
        <v>684</v>
      </c>
      <c r="E17" s="16">
        <v>684</v>
      </c>
      <c r="F17" s="21">
        <v>684</v>
      </c>
    </row>
    <row r="18" spans="1:6" ht="24.95" customHeight="1">
      <c r="A18" s="63"/>
      <c r="B18" s="15" t="s">
        <v>31</v>
      </c>
      <c r="C18" s="16">
        <v>2</v>
      </c>
      <c r="D18" s="16">
        <v>691</v>
      </c>
      <c r="E18" s="16">
        <v>688</v>
      </c>
      <c r="F18" s="21">
        <v>689.5</v>
      </c>
    </row>
    <row r="19" spans="1:6" ht="24.95" customHeight="1">
      <c r="A19" s="63"/>
      <c r="B19" s="15" t="s">
        <v>60</v>
      </c>
      <c r="C19" s="16">
        <v>2</v>
      </c>
      <c r="D19" s="16">
        <v>695</v>
      </c>
      <c r="E19" s="16">
        <v>691</v>
      </c>
      <c r="F19" s="21">
        <v>693</v>
      </c>
    </row>
    <row r="20" spans="1:6" ht="24.95" customHeight="1">
      <c r="A20" s="63"/>
      <c r="B20" s="15" t="s">
        <v>58</v>
      </c>
      <c r="C20" s="16">
        <v>3</v>
      </c>
      <c r="D20" s="16">
        <v>687</v>
      </c>
      <c r="E20" s="16">
        <v>687</v>
      </c>
      <c r="F20" s="21">
        <v>687</v>
      </c>
    </row>
    <row r="21" spans="1:6" ht="24.95" customHeight="1">
      <c r="A21" s="63"/>
      <c r="B21" s="15" t="s">
        <v>56</v>
      </c>
      <c r="C21" s="16">
        <v>2</v>
      </c>
      <c r="D21" s="16">
        <v>683</v>
      </c>
      <c r="E21" s="16">
        <v>683</v>
      </c>
      <c r="F21" s="21">
        <v>683</v>
      </c>
    </row>
    <row r="22" spans="1:6" ht="24.95" customHeight="1">
      <c r="A22" s="63"/>
      <c r="B22" s="15" t="s">
        <v>57</v>
      </c>
      <c r="C22" s="16">
        <v>2</v>
      </c>
      <c r="D22" s="16">
        <v>700</v>
      </c>
      <c r="E22" s="16">
        <v>691</v>
      </c>
      <c r="F22" s="21">
        <v>695.5</v>
      </c>
    </row>
    <row r="23" spans="1:6" ht="24.95" customHeight="1">
      <c r="A23" s="63"/>
      <c r="B23" s="15" t="s">
        <v>12</v>
      </c>
      <c r="C23" s="16">
        <v>9</v>
      </c>
      <c r="D23" s="16">
        <v>724</v>
      </c>
      <c r="E23" s="16">
        <v>696</v>
      </c>
      <c r="F23" s="21">
        <v>709</v>
      </c>
    </row>
    <row r="24" spans="1:6" ht="24.95" customHeight="1">
      <c r="A24" s="63"/>
      <c r="B24" s="15" t="s">
        <v>33</v>
      </c>
      <c r="C24" s="16">
        <v>2</v>
      </c>
      <c r="D24" s="16">
        <v>696</v>
      </c>
      <c r="E24" s="16">
        <v>695</v>
      </c>
      <c r="F24" s="21">
        <v>695.5</v>
      </c>
    </row>
    <row r="25" spans="1:6" ht="24.95" customHeight="1">
      <c r="A25" s="63"/>
      <c r="B25" s="15" t="s">
        <v>34</v>
      </c>
      <c r="C25" s="16">
        <v>2</v>
      </c>
      <c r="D25" s="16">
        <v>693</v>
      </c>
      <c r="E25" s="16">
        <v>693</v>
      </c>
      <c r="F25" s="21">
        <v>693</v>
      </c>
    </row>
    <row r="26" spans="1:6" ht="24.95" customHeight="1">
      <c r="A26" s="63"/>
      <c r="B26" s="15" t="s">
        <v>48</v>
      </c>
      <c r="C26" s="16">
        <v>2</v>
      </c>
      <c r="D26" s="16">
        <v>684</v>
      </c>
      <c r="E26" s="16">
        <v>683</v>
      </c>
      <c r="F26" s="21">
        <v>683.5</v>
      </c>
    </row>
    <row r="27" spans="1:6" ht="24.95" customHeight="1">
      <c r="A27" s="63"/>
      <c r="B27" s="15" t="s">
        <v>13</v>
      </c>
      <c r="C27" s="16">
        <v>3</v>
      </c>
      <c r="D27" s="16">
        <v>707</v>
      </c>
      <c r="E27" s="16">
        <v>697</v>
      </c>
      <c r="F27" s="21">
        <v>701</v>
      </c>
    </row>
    <row r="28" spans="1:6" ht="24.95" customHeight="1">
      <c r="A28" s="63"/>
      <c r="B28" s="15" t="s">
        <v>28</v>
      </c>
      <c r="C28" s="16">
        <v>3</v>
      </c>
      <c r="D28" s="16">
        <v>692</v>
      </c>
      <c r="E28" s="16">
        <v>683</v>
      </c>
      <c r="F28" s="21">
        <v>686</v>
      </c>
    </row>
    <row r="29" spans="1:6" ht="24.95" customHeight="1">
      <c r="A29" s="63"/>
      <c r="B29" s="15" t="s">
        <v>47</v>
      </c>
      <c r="C29" s="16">
        <v>2</v>
      </c>
      <c r="D29" s="16">
        <v>699</v>
      </c>
      <c r="E29" s="16">
        <v>695</v>
      </c>
      <c r="F29" s="21">
        <v>697</v>
      </c>
    </row>
    <row r="30" spans="1:6" ht="24.95" customHeight="1">
      <c r="A30" s="63"/>
      <c r="B30" s="15" t="s">
        <v>64</v>
      </c>
      <c r="C30" s="16">
        <v>2</v>
      </c>
      <c r="D30" s="16">
        <v>691</v>
      </c>
      <c r="E30" s="16">
        <v>690</v>
      </c>
      <c r="F30" s="21">
        <v>690.5</v>
      </c>
    </row>
    <row r="31" spans="1:6" ht="24.95" customHeight="1">
      <c r="A31" s="63"/>
      <c r="B31" s="15" t="s">
        <v>40</v>
      </c>
      <c r="C31" s="16">
        <v>2</v>
      </c>
      <c r="D31" s="16">
        <v>686</v>
      </c>
      <c r="E31" s="16">
        <v>685</v>
      </c>
      <c r="F31" s="21">
        <v>685.5</v>
      </c>
    </row>
    <row r="32" spans="1:6" ht="24.95" customHeight="1">
      <c r="A32" s="63"/>
      <c r="B32" s="17" t="s">
        <v>16</v>
      </c>
      <c r="C32" s="5">
        <f>SUM(C3:C31)</f>
        <v>80</v>
      </c>
      <c r="D32" s="5">
        <f>MAX(D3:D31)</f>
        <v>724</v>
      </c>
      <c r="E32" s="5">
        <f>MIN(E3:E31)</f>
        <v>683</v>
      </c>
      <c r="F32" s="13">
        <f>SUMPRODUCT(C3:C31,F3:F31)/80</f>
        <v>693.43737499999997</v>
      </c>
    </row>
    <row r="33" spans="1:6" ht="24.95" customHeight="1">
      <c r="A33" s="63" t="s">
        <v>148</v>
      </c>
      <c r="B33" s="15" t="s">
        <v>36</v>
      </c>
      <c r="C33" s="16">
        <v>3</v>
      </c>
      <c r="D33" s="16">
        <v>716</v>
      </c>
      <c r="E33" s="16">
        <v>706</v>
      </c>
      <c r="F33" s="21">
        <v>710</v>
      </c>
    </row>
    <row r="34" spans="1:6" ht="24.95" customHeight="1">
      <c r="A34" s="63"/>
      <c r="B34" s="15" t="s">
        <v>17</v>
      </c>
      <c r="C34" s="16">
        <v>2</v>
      </c>
      <c r="D34" s="16">
        <v>720</v>
      </c>
      <c r="E34" s="16">
        <v>716</v>
      </c>
      <c r="F34" s="21">
        <v>718</v>
      </c>
    </row>
    <row r="35" spans="1:6" ht="24.95" customHeight="1">
      <c r="A35" s="63"/>
      <c r="B35" s="15" t="s">
        <v>37</v>
      </c>
      <c r="C35" s="16">
        <v>3</v>
      </c>
      <c r="D35" s="16">
        <v>717</v>
      </c>
      <c r="E35" s="16">
        <v>708</v>
      </c>
      <c r="F35" s="21">
        <v>711.67</v>
      </c>
    </row>
    <row r="36" spans="1:6" ht="24.95" customHeight="1">
      <c r="A36" s="63"/>
      <c r="B36" s="15" t="s">
        <v>31</v>
      </c>
      <c r="C36" s="16">
        <v>2</v>
      </c>
      <c r="D36" s="16">
        <v>710</v>
      </c>
      <c r="E36" s="16">
        <v>709</v>
      </c>
      <c r="F36" s="21">
        <v>709.5</v>
      </c>
    </row>
    <row r="37" spans="1:6" ht="24.95" customHeight="1">
      <c r="A37" s="63"/>
      <c r="B37" s="15" t="s">
        <v>70</v>
      </c>
      <c r="C37" s="16">
        <v>2</v>
      </c>
      <c r="D37" s="16">
        <v>710</v>
      </c>
      <c r="E37" s="16">
        <v>706</v>
      </c>
      <c r="F37" s="21">
        <v>708</v>
      </c>
    </row>
    <row r="38" spans="1:6" ht="24.95" customHeight="1">
      <c r="A38" s="63"/>
      <c r="B38" s="15" t="s">
        <v>69</v>
      </c>
      <c r="C38" s="16">
        <v>2</v>
      </c>
      <c r="D38" s="16">
        <v>721</v>
      </c>
      <c r="E38" s="16">
        <v>720</v>
      </c>
      <c r="F38" s="21">
        <v>720.5</v>
      </c>
    </row>
    <row r="39" spans="1:6" ht="24.95" customHeight="1">
      <c r="A39" s="63"/>
      <c r="B39" s="15" t="s">
        <v>54</v>
      </c>
      <c r="C39" s="16">
        <v>3</v>
      </c>
      <c r="D39" s="16">
        <v>712</v>
      </c>
      <c r="E39" s="16">
        <v>707</v>
      </c>
      <c r="F39" s="21">
        <v>709</v>
      </c>
    </row>
    <row r="40" spans="1:6" ht="24.95" customHeight="1">
      <c r="A40" s="63"/>
      <c r="B40" s="15" t="s">
        <v>39</v>
      </c>
      <c r="C40" s="16">
        <v>3</v>
      </c>
      <c r="D40" s="16">
        <v>721</v>
      </c>
      <c r="E40" s="16">
        <v>707</v>
      </c>
      <c r="F40" s="21">
        <v>712</v>
      </c>
    </row>
    <row r="41" spans="1:6" ht="24.95" customHeight="1">
      <c r="A41" s="63"/>
      <c r="B41" s="17" t="s">
        <v>16</v>
      </c>
      <c r="C41" s="5">
        <v>20</v>
      </c>
      <c r="D41" s="5">
        <v>721</v>
      </c>
      <c r="E41" s="5">
        <v>706</v>
      </c>
      <c r="F41" s="13">
        <v>712.00049999999999</v>
      </c>
    </row>
  </sheetData>
  <mergeCells count="3">
    <mergeCell ref="A1:F1"/>
    <mergeCell ref="A3:A32"/>
    <mergeCell ref="A33:A41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F1"/>
    </sheetView>
  </sheetViews>
  <sheetFormatPr defaultRowHeight="13.5"/>
  <cols>
    <col min="1" max="1" width="13.25" bestFit="1" customWidth="1"/>
    <col min="2" max="2" width="31" customWidth="1"/>
  </cols>
  <sheetData>
    <row r="1" spans="1:6" ht="39.950000000000003" customHeight="1">
      <c r="A1" s="60" t="s">
        <v>101</v>
      </c>
      <c r="B1" s="60"/>
      <c r="C1" s="60"/>
      <c r="D1" s="60"/>
      <c r="E1" s="60"/>
      <c r="F1" s="60"/>
    </row>
    <row r="2" spans="1:6" ht="24.95" customHeight="1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7" t="s">
        <v>10</v>
      </c>
    </row>
    <row r="3" spans="1:6" ht="24.95" customHeight="1">
      <c r="A3" s="63" t="s">
        <v>46</v>
      </c>
      <c r="B3" s="15" t="s">
        <v>15</v>
      </c>
      <c r="C3" s="16">
        <v>2</v>
      </c>
      <c r="D3" s="16">
        <v>598</v>
      </c>
      <c r="E3" s="16">
        <v>598</v>
      </c>
      <c r="F3" s="21">
        <v>598</v>
      </c>
    </row>
    <row r="4" spans="1:6" ht="24.95" customHeight="1">
      <c r="A4" s="63"/>
      <c r="B4" s="15" t="s">
        <v>25</v>
      </c>
      <c r="C4" s="16">
        <v>2</v>
      </c>
      <c r="D4" s="16">
        <v>600</v>
      </c>
      <c r="E4" s="16">
        <v>595</v>
      </c>
      <c r="F4" s="21">
        <v>597.5</v>
      </c>
    </row>
    <row r="5" spans="1:6" ht="24.95" customHeight="1">
      <c r="A5" s="63"/>
      <c r="B5" s="15" t="s">
        <v>33</v>
      </c>
      <c r="C5" s="16">
        <v>2</v>
      </c>
      <c r="D5" s="16">
        <v>594</v>
      </c>
      <c r="E5" s="16">
        <v>592</v>
      </c>
      <c r="F5" s="21">
        <v>593</v>
      </c>
    </row>
    <row r="6" spans="1:6" ht="24.95" customHeight="1">
      <c r="A6" s="63"/>
      <c r="B6" s="15" t="s">
        <v>64</v>
      </c>
      <c r="C6" s="16">
        <v>1</v>
      </c>
      <c r="D6" s="16">
        <v>596</v>
      </c>
      <c r="E6" s="16">
        <v>596</v>
      </c>
      <c r="F6" s="21">
        <v>596</v>
      </c>
    </row>
    <row r="7" spans="1:6" ht="24.95" customHeight="1">
      <c r="A7" s="63"/>
      <c r="B7" s="17" t="s">
        <v>16</v>
      </c>
      <c r="C7" s="5">
        <v>7</v>
      </c>
      <c r="D7" s="5">
        <v>600</v>
      </c>
      <c r="E7" s="5">
        <v>592</v>
      </c>
      <c r="F7" s="13">
        <v>596.14285714285711</v>
      </c>
    </row>
    <row r="8" spans="1:6" ht="24.95" customHeight="1">
      <c r="A8" s="63" t="s">
        <v>75</v>
      </c>
      <c r="B8" s="15" t="s">
        <v>18</v>
      </c>
      <c r="C8" s="16">
        <v>2</v>
      </c>
      <c r="D8" s="16">
        <v>544</v>
      </c>
      <c r="E8" s="16">
        <v>542</v>
      </c>
      <c r="F8" s="21">
        <v>543</v>
      </c>
    </row>
    <row r="9" spans="1:6" ht="24.95" customHeight="1">
      <c r="A9" s="63"/>
      <c r="B9" s="17" t="s">
        <v>16</v>
      </c>
      <c r="C9" s="5">
        <v>2</v>
      </c>
      <c r="D9" s="5">
        <v>544</v>
      </c>
      <c r="E9" s="5">
        <v>542</v>
      </c>
      <c r="F9" s="13">
        <v>543</v>
      </c>
    </row>
    <row r="10" spans="1:6" ht="24.95" customHeight="1">
      <c r="A10" s="63" t="s">
        <v>24</v>
      </c>
      <c r="B10" s="15" t="s">
        <v>29</v>
      </c>
      <c r="C10" s="16">
        <v>2</v>
      </c>
      <c r="D10" s="16">
        <v>608</v>
      </c>
      <c r="E10" s="16">
        <v>608</v>
      </c>
      <c r="F10" s="21">
        <v>608</v>
      </c>
    </row>
    <row r="11" spans="1:6" ht="24.95" customHeight="1">
      <c r="A11" s="63"/>
      <c r="B11" s="15" t="s">
        <v>15</v>
      </c>
      <c r="C11" s="16">
        <v>2</v>
      </c>
      <c r="D11" s="16">
        <v>610</v>
      </c>
      <c r="E11" s="16">
        <v>609</v>
      </c>
      <c r="F11" s="21">
        <v>609.5</v>
      </c>
    </row>
    <row r="12" spans="1:6" ht="24.95" customHeight="1">
      <c r="A12" s="63"/>
      <c r="B12" s="15" t="s">
        <v>26</v>
      </c>
      <c r="C12" s="16">
        <v>3</v>
      </c>
      <c r="D12" s="16">
        <v>609</v>
      </c>
      <c r="E12" s="16">
        <v>608</v>
      </c>
      <c r="F12" s="21">
        <v>608.33000000000004</v>
      </c>
    </row>
    <row r="13" spans="1:6" ht="24.95" customHeight="1">
      <c r="A13" s="63"/>
      <c r="B13" s="15" t="s">
        <v>25</v>
      </c>
      <c r="C13" s="16">
        <v>2</v>
      </c>
      <c r="D13" s="16">
        <v>610</v>
      </c>
      <c r="E13" s="16">
        <v>609</v>
      </c>
      <c r="F13" s="21">
        <v>609.5</v>
      </c>
    </row>
    <row r="14" spans="1:6" ht="24.95" customHeight="1">
      <c r="A14" s="63"/>
      <c r="B14" s="15" t="s">
        <v>12</v>
      </c>
      <c r="C14" s="16">
        <v>4</v>
      </c>
      <c r="D14" s="16">
        <v>612</v>
      </c>
      <c r="E14" s="16">
        <v>609</v>
      </c>
      <c r="F14" s="21">
        <v>610</v>
      </c>
    </row>
    <row r="15" spans="1:6" ht="24.95" customHeight="1">
      <c r="A15" s="63"/>
      <c r="B15" s="15" t="s">
        <v>13</v>
      </c>
      <c r="C15" s="16">
        <v>2</v>
      </c>
      <c r="D15" s="16">
        <v>609</v>
      </c>
      <c r="E15" s="16">
        <v>608</v>
      </c>
      <c r="F15" s="21">
        <v>608.5</v>
      </c>
    </row>
    <row r="16" spans="1:6" ht="24.95" customHeight="1">
      <c r="A16" s="63"/>
      <c r="B16" s="17" t="s">
        <v>16</v>
      </c>
      <c r="C16" s="5">
        <v>15</v>
      </c>
      <c r="D16" s="5">
        <v>612</v>
      </c>
      <c r="E16" s="5">
        <v>608</v>
      </c>
      <c r="F16" s="13">
        <v>609.06600000000003</v>
      </c>
    </row>
    <row r="17" spans="1:6" ht="24.95" customHeight="1">
      <c r="A17" s="63" t="s">
        <v>35</v>
      </c>
      <c r="B17" s="15" t="s">
        <v>38</v>
      </c>
      <c r="C17" s="16">
        <v>2</v>
      </c>
      <c r="D17" s="16">
        <v>559</v>
      </c>
      <c r="E17" s="16">
        <v>551</v>
      </c>
      <c r="F17" s="21">
        <v>555</v>
      </c>
    </row>
    <row r="18" spans="1:6" ht="24.95" customHeight="1">
      <c r="A18" s="63"/>
      <c r="B18" s="15" t="s">
        <v>56</v>
      </c>
      <c r="C18" s="16">
        <v>2</v>
      </c>
      <c r="D18" s="16">
        <v>554</v>
      </c>
      <c r="E18" s="16">
        <v>545</v>
      </c>
      <c r="F18" s="21">
        <v>549.5</v>
      </c>
    </row>
    <row r="19" spans="1:6" ht="24.95" customHeight="1">
      <c r="A19" s="63"/>
      <c r="B19" s="17" t="s">
        <v>16</v>
      </c>
      <c r="C19" s="5">
        <v>4</v>
      </c>
      <c r="D19" s="5">
        <v>559</v>
      </c>
      <c r="E19" s="5">
        <v>545</v>
      </c>
      <c r="F19" s="13">
        <v>552.25</v>
      </c>
    </row>
  </sheetData>
  <mergeCells count="5">
    <mergeCell ref="A1:F1"/>
    <mergeCell ref="A3:A7"/>
    <mergeCell ref="A8:A9"/>
    <mergeCell ref="A10:A16"/>
    <mergeCell ref="A17:A19"/>
  </mergeCells>
  <phoneticPr fontId="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selection sqref="A1:F1"/>
    </sheetView>
  </sheetViews>
  <sheetFormatPr defaultRowHeight="13.5"/>
  <cols>
    <col min="1" max="1" width="13.25" bestFit="1" customWidth="1"/>
    <col min="2" max="2" width="30.75" customWidth="1"/>
    <col min="3" max="3" width="9.25" customWidth="1"/>
    <col min="4" max="4" width="8.75" customWidth="1"/>
    <col min="5" max="5" width="8.625" customWidth="1"/>
    <col min="6" max="6" width="8.75" style="11" customWidth="1"/>
  </cols>
  <sheetData>
    <row r="1" spans="1:6" ht="39.950000000000003" customHeight="1">
      <c r="A1" s="60" t="s">
        <v>102</v>
      </c>
      <c r="B1" s="60"/>
      <c r="C1" s="60"/>
      <c r="D1" s="60"/>
      <c r="E1" s="60"/>
      <c r="F1" s="60"/>
    </row>
    <row r="2" spans="1:6" ht="24.95" customHeight="1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7" t="s">
        <v>10</v>
      </c>
    </row>
    <row r="3" spans="1:6" ht="24.95" customHeight="1">
      <c r="A3" s="63" t="s">
        <v>46</v>
      </c>
      <c r="B3" s="15" t="s">
        <v>63</v>
      </c>
      <c r="C3" s="16">
        <v>2</v>
      </c>
      <c r="D3" s="16">
        <v>614</v>
      </c>
      <c r="E3" s="16">
        <v>611</v>
      </c>
      <c r="F3" s="21">
        <v>612.5</v>
      </c>
    </row>
    <row r="4" spans="1:6" ht="24.95" customHeight="1">
      <c r="A4" s="63"/>
      <c r="B4" s="15" t="s">
        <v>25</v>
      </c>
      <c r="C4" s="16">
        <v>2</v>
      </c>
      <c r="D4" s="16">
        <v>613</v>
      </c>
      <c r="E4" s="16">
        <v>612</v>
      </c>
      <c r="F4" s="21">
        <v>612.5</v>
      </c>
    </row>
    <row r="5" spans="1:6" ht="24.95" customHeight="1">
      <c r="A5" s="63"/>
      <c r="B5" s="15" t="s">
        <v>49</v>
      </c>
      <c r="C5" s="16">
        <v>2</v>
      </c>
      <c r="D5" s="16">
        <v>611</v>
      </c>
      <c r="E5" s="16">
        <v>611</v>
      </c>
      <c r="F5" s="21">
        <v>611</v>
      </c>
    </row>
    <row r="6" spans="1:6" ht="24.95" customHeight="1">
      <c r="A6" s="63"/>
      <c r="B6" s="17" t="s">
        <v>16</v>
      </c>
      <c r="C6" s="5">
        <f>SUM(C3:C5)</f>
        <v>6</v>
      </c>
      <c r="D6" s="5">
        <f>MAX(D3:D5)</f>
        <v>614</v>
      </c>
      <c r="E6" s="5">
        <f>MIN(E3:E5)</f>
        <v>611</v>
      </c>
      <c r="F6" s="13">
        <f>SUMPRODUCT(C3:C5,F3:F5)/6</f>
        <v>612</v>
      </c>
    </row>
    <row r="7" spans="1:6" ht="24.95" customHeight="1">
      <c r="A7" s="63" t="s">
        <v>75</v>
      </c>
      <c r="B7" s="15" t="s">
        <v>17</v>
      </c>
      <c r="C7" s="16">
        <v>2</v>
      </c>
      <c r="D7" s="16">
        <v>591</v>
      </c>
      <c r="E7" s="16">
        <v>590</v>
      </c>
      <c r="F7" s="21">
        <v>590.5</v>
      </c>
    </row>
    <row r="8" spans="1:6" ht="24.95" customHeight="1">
      <c r="A8" s="63"/>
      <c r="B8" s="15" t="s">
        <v>37</v>
      </c>
      <c r="C8" s="16">
        <v>2</v>
      </c>
      <c r="D8" s="16">
        <v>587</v>
      </c>
      <c r="E8" s="16">
        <v>587</v>
      </c>
      <c r="F8" s="21">
        <v>587</v>
      </c>
    </row>
    <row r="9" spans="1:6" ht="24.95" customHeight="1">
      <c r="A9" s="63"/>
      <c r="B9" s="17" t="s">
        <v>16</v>
      </c>
      <c r="C9" s="5">
        <f>SUM(C7:C8)</f>
        <v>4</v>
      </c>
      <c r="D9" s="5">
        <f>MAX(D7:D8)</f>
        <v>591</v>
      </c>
      <c r="E9" s="5">
        <f>MIN(E7:E8)</f>
        <v>587</v>
      </c>
      <c r="F9" s="13">
        <f>SUMPRODUCT(C7:C8,F7:F8)/4</f>
        <v>588.75</v>
      </c>
    </row>
    <row r="10" spans="1:6" ht="24.95" customHeight="1">
      <c r="A10" s="63" t="s">
        <v>24</v>
      </c>
      <c r="B10" s="15" t="s">
        <v>72</v>
      </c>
      <c r="C10" s="16">
        <v>2</v>
      </c>
      <c r="D10" s="16">
        <v>619</v>
      </c>
      <c r="E10" s="16">
        <v>619</v>
      </c>
      <c r="F10" s="21">
        <v>619</v>
      </c>
    </row>
    <row r="11" spans="1:6" ht="24.95" customHeight="1">
      <c r="A11" s="63"/>
      <c r="B11" s="15" t="s">
        <v>30</v>
      </c>
      <c r="C11" s="16">
        <v>2</v>
      </c>
      <c r="D11" s="16">
        <v>620</v>
      </c>
      <c r="E11" s="16">
        <v>616</v>
      </c>
      <c r="F11" s="21">
        <v>618</v>
      </c>
    </row>
    <row r="12" spans="1:6" ht="24.95" customHeight="1">
      <c r="A12" s="63"/>
      <c r="B12" s="15" t="s">
        <v>59</v>
      </c>
      <c r="C12" s="16">
        <v>3</v>
      </c>
      <c r="D12" s="16">
        <v>619</v>
      </c>
      <c r="E12" s="16">
        <v>619</v>
      </c>
      <c r="F12" s="21">
        <v>619</v>
      </c>
    </row>
    <row r="13" spans="1:6" ht="24.95" customHeight="1">
      <c r="A13" s="63"/>
      <c r="B13" s="15" t="s">
        <v>29</v>
      </c>
      <c r="C13" s="16">
        <v>2</v>
      </c>
      <c r="D13" s="16">
        <v>620</v>
      </c>
      <c r="E13" s="16">
        <v>620</v>
      </c>
      <c r="F13" s="21">
        <v>620</v>
      </c>
    </row>
    <row r="14" spans="1:6" ht="24.95" customHeight="1">
      <c r="A14" s="63"/>
      <c r="B14" s="15" t="s">
        <v>66</v>
      </c>
      <c r="C14" s="16">
        <v>2</v>
      </c>
      <c r="D14" s="16">
        <v>619</v>
      </c>
      <c r="E14" s="16">
        <v>618</v>
      </c>
      <c r="F14" s="21">
        <v>618.5</v>
      </c>
    </row>
    <row r="15" spans="1:6" ht="24.95" customHeight="1">
      <c r="A15" s="63"/>
      <c r="B15" s="15" t="s">
        <v>63</v>
      </c>
      <c r="C15" s="16">
        <v>4</v>
      </c>
      <c r="D15" s="16">
        <v>620</v>
      </c>
      <c r="E15" s="16">
        <v>616</v>
      </c>
      <c r="F15" s="21">
        <v>618</v>
      </c>
    </row>
    <row r="16" spans="1:6" ht="24.95" customHeight="1">
      <c r="A16" s="63"/>
      <c r="B16" s="15" t="s">
        <v>50</v>
      </c>
      <c r="C16" s="16">
        <v>3</v>
      </c>
      <c r="D16" s="16">
        <v>617</v>
      </c>
      <c r="E16" s="16">
        <v>615</v>
      </c>
      <c r="F16" s="21">
        <v>616</v>
      </c>
    </row>
    <row r="17" spans="1:6" ht="24.95" customHeight="1">
      <c r="A17" s="63"/>
      <c r="B17" s="15" t="s">
        <v>27</v>
      </c>
      <c r="C17" s="16">
        <v>5</v>
      </c>
      <c r="D17" s="16">
        <v>624</v>
      </c>
      <c r="E17" s="16">
        <v>617</v>
      </c>
      <c r="F17" s="21">
        <v>619.20000000000005</v>
      </c>
    </row>
    <row r="18" spans="1:6" ht="24.95" customHeight="1">
      <c r="A18" s="63"/>
      <c r="B18" s="15" t="s">
        <v>67</v>
      </c>
      <c r="C18" s="16">
        <v>4</v>
      </c>
      <c r="D18" s="16">
        <v>630</v>
      </c>
      <c r="E18" s="16">
        <v>614</v>
      </c>
      <c r="F18" s="21">
        <v>619.25</v>
      </c>
    </row>
    <row r="19" spans="1:6" ht="24.95" customHeight="1">
      <c r="A19" s="63"/>
      <c r="B19" s="15" t="s">
        <v>15</v>
      </c>
      <c r="C19" s="16">
        <v>5</v>
      </c>
      <c r="D19" s="16">
        <v>622</v>
      </c>
      <c r="E19" s="16">
        <v>620</v>
      </c>
      <c r="F19" s="21">
        <v>621</v>
      </c>
    </row>
    <row r="20" spans="1:6" ht="24.95" customHeight="1">
      <c r="A20" s="63"/>
      <c r="B20" s="15" t="s">
        <v>65</v>
      </c>
      <c r="C20" s="16">
        <v>4</v>
      </c>
      <c r="D20" s="16">
        <v>619</v>
      </c>
      <c r="E20" s="16">
        <v>617</v>
      </c>
      <c r="F20" s="21">
        <v>618.5</v>
      </c>
    </row>
    <row r="21" spans="1:6" ht="24.95" customHeight="1">
      <c r="A21" s="63"/>
      <c r="B21" s="15" t="s">
        <v>17</v>
      </c>
      <c r="C21" s="16">
        <v>3</v>
      </c>
      <c r="D21" s="16">
        <v>616</v>
      </c>
      <c r="E21" s="16">
        <v>616</v>
      </c>
      <c r="F21" s="21">
        <v>616</v>
      </c>
    </row>
    <row r="22" spans="1:6" ht="24.95" customHeight="1">
      <c r="A22" s="63"/>
      <c r="B22" s="15" t="s">
        <v>26</v>
      </c>
      <c r="C22" s="16">
        <v>6</v>
      </c>
      <c r="D22" s="16">
        <v>623</v>
      </c>
      <c r="E22" s="16">
        <v>616</v>
      </c>
      <c r="F22" s="21">
        <v>619</v>
      </c>
    </row>
    <row r="23" spans="1:6" ht="24.95" customHeight="1">
      <c r="A23" s="63"/>
      <c r="B23" s="15" t="s">
        <v>62</v>
      </c>
      <c r="C23" s="16">
        <v>3</v>
      </c>
      <c r="D23" s="16">
        <v>624</v>
      </c>
      <c r="E23" s="16">
        <v>617</v>
      </c>
      <c r="F23" s="21">
        <v>619.33000000000004</v>
      </c>
    </row>
    <row r="24" spans="1:6" ht="24.95" customHeight="1">
      <c r="A24" s="63"/>
      <c r="B24" s="15" t="s">
        <v>25</v>
      </c>
      <c r="C24" s="16">
        <v>5</v>
      </c>
      <c r="D24" s="16">
        <v>623</v>
      </c>
      <c r="E24" s="16">
        <v>620</v>
      </c>
      <c r="F24" s="21">
        <v>621.79999999999995</v>
      </c>
    </row>
    <row r="25" spans="1:6" ht="24.95" customHeight="1">
      <c r="A25" s="63"/>
      <c r="B25" s="15" t="s">
        <v>32</v>
      </c>
      <c r="C25" s="16">
        <v>3</v>
      </c>
      <c r="D25" s="16">
        <v>617</v>
      </c>
      <c r="E25" s="16">
        <v>617</v>
      </c>
      <c r="F25" s="21">
        <v>617</v>
      </c>
    </row>
    <row r="26" spans="1:6" ht="24.95" customHeight="1">
      <c r="A26" s="63"/>
      <c r="B26" s="15" t="s">
        <v>71</v>
      </c>
      <c r="C26" s="16">
        <v>3</v>
      </c>
      <c r="D26" s="16">
        <v>619</v>
      </c>
      <c r="E26" s="16">
        <v>617</v>
      </c>
      <c r="F26" s="21">
        <v>617.66999999999996</v>
      </c>
    </row>
    <row r="27" spans="1:6" ht="24.95" customHeight="1">
      <c r="A27" s="63"/>
      <c r="B27" s="15" t="s">
        <v>19</v>
      </c>
      <c r="C27" s="16">
        <v>2</v>
      </c>
      <c r="D27" s="16">
        <v>624</v>
      </c>
      <c r="E27" s="16">
        <v>617</v>
      </c>
      <c r="F27" s="21">
        <v>620.5</v>
      </c>
    </row>
    <row r="28" spans="1:6" ht="24.95" customHeight="1">
      <c r="A28" s="63"/>
      <c r="B28" s="15" t="s">
        <v>69</v>
      </c>
      <c r="C28" s="16">
        <v>2</v>
      </c>
      <c r="D28" s="16">
        <v>616</v>
      </c>
      <c r="E28" s="16">
        <v>616</v>
      </c>
      <c r="F28" s="21">
        <v>616</v>
      </c>
    </row>
    <row r="29" spans="1:6" ht="24.95" customHeight="1">
      <c r="A29" s="63"/>
      <c r="B29" s="15" t="s">
        <v>68</v>
      </c>
      <c r="C29" s="16">
        <v>4</v>
      </c>
      <c r="D29" s="16">
        <v>618</v>
      </c>
      <c r="E29" s="16">
        <v>617</v>
      </c>
      <c r="F29" s="21">
        <v>617.25</v>
      </c>
    </row>
    <row r="30" spans="1:6" ht="24.95" customHeight="1">
      <c r="A30" s="63"/>
      <c r="B30" s="15" t="s">
        <v>14</v>
      </c>
      <c r="C30" s="16">
        <v>3</v>
      </c>
      <c r="D30" s="16">
        <v>627</v>
      </c>
      <c r="E30" s="16">
        <v>624</v>
      </c>
      <c r="F30" s="21">
        <v>625.66999999999996</v>
      </c>
    </row>
    <row r="31" spans="1:6" ht="24.95" customHeight="1">
      <c r="A31" s="63"/>
      <c r="B31" s="15" t="s">
        <v>60</v>
      </c>
      <c r="C31" s="16">
        <v>3</v>
      </c>
      <c r="D31" s="16">
        <v>622</v>
      </c>
      <c r="E31" s="16">
        <v>619</v>
      </c>
      <c r="F31" s="21">
        <v>620.66999999999996</v>
      </c>
    </row>
    <row r="32" spans="1:6" ht="24.95" customHeight="1">
      <c r="A32" s="63"/>
      <c r="B32" s="15" t="s">
        <v>58</v>
      </c>
      <c r="C32" s="16">
        <v>5</v>
      </c>
      <c r="D32" s="16">
        <v>618</v>
      </c>
      <c r="E32" s="16">
        <v>617</v>
      </c>
      <c r="F32" s="21">
        <v>617.4</v>
      </c>
    </row>
    <row r="33" spans="1:6" ht="24.95" customHeight="1">
      <c r="A33" s="63"/>
      <c r="B33" s="15" t="s">
        <v>57</v>
      </c>
      <c r="C33" s="16">
        <v>3</v>
      </c>
      <c r="D33" s="16">
        <v>625</v>
      </c>
      <c r="E33" s="16">
        <v>619</v>
      </c>
      <c r="F33" s="21">
        <v>621.33000000000004</v>
      </c>
    </row>
    <row r="34" spans="1:6" ht="24.95" customHeight="1">
      <c r="A34" s="63"/>
      <c r="B34" s="15" t="s">
        <v>12</v>
      </c>
      <c r="C34" s="16">
        <v>17</v>
      </c>
      <c r="D34" s="16">
        <v>631</v>
      </c>
      <c r="E34" s="16">
        <v>620</v>
      </c>
      <c r="F34" s="21">
        <v>624.05999999999995</v>
      </c>
    </row>
    <row r="35" spans="1:6" ht="24.95" customHeight="1">
      <c r="A35" s="63"/>
      <c r="B35" s="15" t="s">
        <v>33</v>
      </c>
      <c r="C35" s="16">
        <v>2</v>
      </c>
      <c r="D35" s="16">
        <v>622</v>
      </c>
      <c r="E35" s="16">
        <v>616</v>
      </c>
      <c r="F35" s="21">
        <v>619</v>
      </c>
    </row>
    <row r="36" spans="1:6" ht="24.95" customHeight="1">
      <c r="A36" s="63"/>
      <c r="B36" s="15" t="s">
        <v>34</v>
      </c>
      <c r="C36" s="16">
        <v>4</v>
      </c>
      <c r="D36" s="16">
        <v>622</v>
      </c>
      <c r="E36" s="16">
        <v>615</v>
      </c>
      <c r="F36" s="21">
        <v>617.5</v>
      </c>
    </row>
    <row r="37" spans="1:6" ht="24.95" customHeight="1">
      <c r="A37" s="63"/>
      <c r="B37" s="15" t="s">
        <v>49</v>
      </c>
      <c r="C37" s="16">
        <v>3</v>
      </c>
      <c r="D37" s="16">
        <v>619</v>
      </c>
      <c r="E37" s="16">
        <v>616</v>
      </c>
      <c r="F37" s="21">
        <v>617.66999999999996</v>
      </c>
    </row>
    <row r="38" spans="1:6" ht="24.95" customHeight="1">
      <c r="A38" s="63"/>
      <c r="B38" s="15" t="s">
        <v>48</v>
      </c>
      <c r="C38" s="16">
        <v>2</v>
      </c>
      <c r="D38" s="16">
        <v>616</v>
      </c>
      <c r="E38" s="16">
        <v>616</v>
      </c>
      <c r="F38" s="21">
        <v>616</v>
      </c>
    </row>
    <row r="39" spans="1:6" ht="24.95" customHeight="1">
      <c r="A39" s="63"/>
      <c r="B39" s="15" t="s">
        <v>13</v>
      </c>
      <c r="C39" s="16">
        <v>4</v>
      </c>
      <c r="D39" s="16">
        <v>625</v>
      </c>
      <c r="E39" s="16">
        <v>618</v>
      </c>
      <c r="F39" s="21">
        <v>621.75</v>
      </c>
    </row>
    <row r="40" spans="1:6" ht="24.95" customHeight="1">
      <c r="A40" s="63"/>
      <c r="B40" s="15" t="s">
        <v>28</v>
      </c>
      <c r="C40" s="16">
        <v>8</v>
      </c>
      <c r="D40" s="16">
        <v>618</v>
      </c>
      <c r="E40" s="16">
        <v>616</v>
      </c>
      <c r="F40" s="21">
        <v>616.38</v>
      </c>
    </row>
    <row r="41" spans="1:6" ht="24.95" customHeight="1">
      <c r="A41" s="63"/>
      <c r="B41" s="15" t="s">
        <v>61</v>
      </c>
      <c r="C41" s="16">
        <v>3</v>
      </c>
      <c r="D41" s="16">
        <v>619</v>
      </c>
      <c r="E41" s="16">
        <v>617</v>
      </c>
      <c r="F41" s="21">
        <v>618.33000000000004</v>
      </c>
    </row>
    <row r="42" spans="1:6" ht="24.95" customHeight="1">
      <c r="A42" s="63"/>
      <c r="B42" s="15" t="s">
        <v>47</v>
      </c>
      <c r="C42" s="16">
        <v>3</v>
      </c>
      <c r="D42" s="16">
        <v>617</v>
      </c>
      <c r="E42" s="16">
        <v>616</v>
      </c>
      <c r="F42" s="21">
        <v>616.66999999999996</v>
      </c>
    </row>
    <row r="43" spans="1:6" ht="24.95" customHeight="1">
      <c r="A43" s="63"/>
      <c r="B43" s="15" t="s">
        <v>52</v>
      </c>
      <c r="C43" s="16">
        <v>4</v>
      </c>
      <c r="D43" s="16">
        <v>618</v>
      </c>
      <c r="E43" s="16">
        <v>615</v>
      </c>
      <c r="F43" s="21">
        <v>616.75</v>
      </c>
    </row>
    <row r="44" spans="1:6" ht="24.95" customHeight="1">
      <c r="A44" s="63"/>
      <c r="B44" s="15" t="s">
        <v>87</v>
      </c>
      <c r="C44" s="16">
        <v>2</v>
      </c>
      <c r="D44" s="16">
        <v>619</v>
      </c>
      <c r="E44" s="16">
        <v>616</v>
      </c>
      <c r="F44" s="21">
        <v>617.5</v>
      </c>
    </row>
    <row r="45" spans="1:6" ht="24.95" customHeight="1">
      <c r="A45" s="63"/>
      <c r="B45" s="15" t="s">
        <v>64</v>
      </c>
      <c r="C45" s="16">
        <v>2</v>
      </c>
      <c r="D45" s="16">
        <v>617</v>
      </c>
      <c r="E45" s="16">
        <v>617</v>
      </c>
      <c r="F45" s="21">
        <v>617</v>
      </c>
    </row>
    <row r="46" spans="1:6" ht="24.95" customHeight="1">
      <c r="A46" s="63"/>
      <c r="B46" s="15" t="s">
        <v>89</v>
      </c>
      <c r="C46" s="16">
        <v>4</v>
      </c>
      <c r="D46" s="16">
        <v>621</v>
      </c>
      <c r="E46" s="16">
        <v>616</v>
      </c>
      <c r="F46" s="21">
        <v>617.75</v>
      </c>
    </row>
    <row r="47" spans="1:6" ht="24.95" customHeight="1">
      <c r="A47" s="63"/>
      <c r="B47" s="15" t="s">
        <v>40</v>
      </c>
      <c r="C47" s="16">
        <v>4</v>
      </c>
      <c r="D47" s="16">
        <v>618</v>
      </c>
      <c r="E47" s="16">
        <v>616</v>
      </c>
      <c r="F47" s="21">
        <v>617.25</v>
      </c>
    </row>
    <row r="48" spans="1:6" ht="24.95" customHeight="1">
      <c r="A48" s="63"/>
      <c r="B48" s="17" t="s">
        <v>16</v>
      </c>
      <c r="C48" s="5">
        <f>SUM(C10:C47)</f>
        <v>143</v>
      </c>
      <c r="D48" s="5">
        <f>MAX(D10:D47)</f>
        <v>631</v>
      </c>
      <c r="E48" s="5">
        <f>MIN(E10:E47)</f>
        <v>614</v>
      </c>
      <c r="F48" s="13">
        <f>SUMPRODUCT(C10:C47,F10:F47)/143</f>
        <v>619.20335664335664</v>
      </c>
    </row>
    <row r="49" spans="1:6" ht="24.95" customHeight="1">
      <c r="A49" s="63" t="s">
        <v>35</v>
      </c>
      <c r="B49" s="15" t="s">
        <v>17</v>
      </c>
      <c r="C49" s="16">
        <v>2</v>
      </c>
      <c r="D49" s="16">
        <v>589</v>
      </c>
      <c r="E49" s="16">
        <v>586</v>
      </c>
      <c r="F49" s="21">
        <v>587.5</v>
      </c>
    </row>
    <row r="50" spans="1:6" ht="24.95" customHeight="1">
      <c r="A50" s="63"/>
      <c r="B50" s="15" t="s">
        <v>37</v>
      </c>
      <c r="C50" s="16">
        <v>4</v>
      </c>
      <c r="D50" s="16">
        <v>587</v>
      </c>
      <c r="E50" s="16">
        <v>585</v>
      </c>
      <c r="F50" s="21">
        <v>586</v>
      </c>
    </row>
    <row r="51" spans="1:6" ht="24.95" customHeight="1">
      <c r="A51" s="63"/>
      <c r="B51" s="15" t="s">
        <v>38</v>
      </c>
      <c r="C51" s="16">
        <v>3</v>
      </c>
      <c r="D51" s="16">
        <v>589</v>
      </c>
      <c r="E51" s="16">
        <v>586</v>
      </c>
      <c r="F51" s="21">
        <v>587.66999999999996</v>
      </c>
    </row>
    <row r="52" spans="1:6" ht="24.95" customHeight="1">
      <c r="A52" s="63"/>
      <c r="B52" s="15" t="s">
        <v>18</v>
      </c>
      <c r="C52" s="16">
        <v>4</v>
      </c>
      <c r="D52" s="16">
        <v>587</v>
      </c>
      <c r="E52" s="16">
        <v>585</v>
      </c>
      <c r="F52" s="21">
        <v>585.5</v>
      </c>
    </row>
    <row r="53" spans="1:6" ht="24.95" customHeight="1">
      <c r="A53" s="63"/>
      <c r="B53" s="15" t="s">
        <v>31</v>
      </c>
      <c r="C53" s="16">
        <v>2</v>
      </c>
      <c r="D53" s="16">
        <v>590</v>
      </c>
      <c r="E53" s="16">
        <v>589</v>
      </c>
      <c r="F53" s="21">
        <v>589.5</v>
      </c>
    </row>
    <row r="54" spans="1:6" ht="24.95" customHeight="1">
      <c r="A54" s="63"/>
      <c r="B54" s="15" t="s">
        <v>19</v>
      </c>
      <c r="C54" s="16">
        <v>2</v>
      </c>
      <c r="D54" s="16">
        <v>591</v>
      </c>
      <c r="E54" s="16">
        <v>590</v>
      </c>
      <c r="F54" s="21">
        <v>590.5</v>
      </c>
    </row>
    <row r="55" spans="1:6" ht="24.95" customHeight="1">
      <c r="A55" s="63"/>
      <c r="B55" s="15" t="s">
        <v>70</v>
      </c>
      <c r="C55" s="16">
        <v>3</v>
      </c>
      <c r="D55" s="16">
        <v>587</v>
      </c>
      <c r="E55" s="16">
        <v>587</v>
      </c>
      <c r="F55" s="21">
        <v>587</v>
      </c>
    </row>
    <row r="56" spans="1:6" ht="24.95" customHeight="1">
      <c r="A56" s="63"/>
      <c r="B56" s="15" t="s">
        <v>69</v>
      </c>
      <c r="C56" s="16">
        <v>4</v>
      </c>
      <c r="D56" s="16">
        <v>588</v>
      </c>
      <c r="E56" s="16">
        <v>585</v>
      </c>
      <c r="F56" s="21">
        <v>586.5</v>
      </c>
    </row>
    <row r="57" spans="1:6" ht="24.95" customHeight="1">
      <c r="A57" s="63"/>
      <c r="B57" s="15" t="s">
        <v>55</v>
      </c>
      <c r="C57" s="16">
        <v>4</v>
      </c>
      <c r="D57" s="16">
        <v>588</v>
      </c>
      <c r="E57" s="16">
        <v>585</v>
      </c>
      <c r="F57" s="21">
        <v>586</v>
      </c>
    </row>
    <row r="58" spans="1:6" ht="24.95" customHeight="1">
      <c r="A58" s="63"/>
      <c r="B58" s="15" t="s">
        <v>73</v>
      </c>
      <c r="C58" s="16">
        <v>4</v>
      </c>
      <c r="D58" s="16">
        <v>590</v>
      </c>
      <c r="E58" s="16">
        <v>584</v>
      </c>
      <c r="F58" s="21">
        <v>586.5</v>
      </c>
    </row>
    <row r="59" spans="1:6" ht="24.95" customHeight="1">
      <c r="A59" s="63"/>
      <c r="B59" s="15" t="s">
        <v>56</v>
      </c>
      <c r="C59" s="16">
        <v>5</v>
      </c>
      <c r="D59" s="16">
        <v>589</v>
      </c>
      <c r="E59" s="16">
        <v>585</v>
      </c>
      <c r="F59" s="21">
        <v>586.4</v>
      </c>
    </row>
    <row r="60" spans="1:6" ht="24.95" customHeight="1">
      <c r="A60" s="63"/>
      <c r="B60" s="15" t="s">
        <v>54</v>
      </c>
      <c r="C60" s="16">
        <v>5</v>
      </c>
      <c r="D60" s="16">
        <v>589</v>
      </c>
      <c r="E60" s="16">
        <v>585</v>
      </c>
      <c r="F60" s="21">
        <v>587</v>
      </c>
    </row>
    <row r="61" spans="1:6" ht="24.95" customHeight="1">
      <c r="A61" s="63"/>
      <c r="B61" s="15" t="s">
        <v>39</v>
      </c>
      <c r="C61" s="16">
        <v>4</v>
      </c>
      <c r="D61" s="16">
        <v>591</v>
      </c>
      <c r="E61" s="16">
        <v>588</v>
      </c>
      <c r="F61" s="21">
        <v>588.75</v>
      </c>
    </row>
    <row r="62" spans="1:6" ht="24.95" customHeight="1">
      <c r="A62" s="63"/>
      <c r="B62" s="17" t="s">
        <v>16</v>
      </c>
      <c r="C62" s="5">
        <f>SUM(C49:C61)</f>
        <v>46</v>
      </c>
      <c r="D62" s="5">
        <f>MAX(D49:D61)</f>
        <v>591</v>
      </c>
      <c r="E62" s="5">
        <f>MIN(E49:E61)</f>
        <v>584</v>
      </c>
      <c r="F62" s="13">
        <f>SUMPRODUCT(C49:C61,F49:F61)/46</f>
        <v>587.02195652173918</v>
      </c>
    </row>
  </sheetData>
  <mergeCells count="5">
    <mergeCell ref="A1:F1"/>
    <mergeCell ref="A3:A6"/>
    <mergeCell ref="A7:A9"/>
    <mergeCell ref="A10:A48"/>
    <mergeCell ref="A49:A62"/>
  </mergeCells>
  <phoneticPr fontId="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sqref="A1:F1"/>
    </sheetView>
  </sheetViews>
  <sheetFormatPr defaultRowHeight="13.5"/>
  <cols>
    <col min="1" max="1" width="13.25" bestFit="1" customWidth="1"/>
    <col min="2" max="2" width="30.875" customWidth="1"/>
    <col min="4" max="5" width="8.375" customWidth="1"/>
    <col min="6" max="6" width="8.75" style="11" customWidth="1"/>
  </cols>
  <sheetData>
    <row r="1" spans="1:6" ht="39.950000000000003" customHeight="1">
      <c r="A1" s="60" t="s">
        <v>103</v>
      </c>
      <c r="B1" s="60"/>
      <c r="C1" s="60"/>
      <c r="D1" s="60"/>
      <c r="E1" s="60"/>
      <c r="F1" s="60"/>
    </row>
    <row r="2" spans="1:6" ht="24.95" customHeight="1">
      <c r="A2" s="3" t="s">
        <v>0</v>
      </c>
      <c r="B2" s="3" t="s">
        <v>2</v>
      </c>
      <c r="C2" s="3" t="s">
        <v>4</v>
      </c>
      <c r="D2" s="3" t="s">
        <v>6</v>
      </c>
      <c r="E2" s="3" t="s">
        <v>8</v>
      </c>
      <c r="F2" s="17" t="s">
        <v>10</v>
      </c>
    </row>
    <row r="3" spans="1:6" ht="24.95" customHeight="1">
      <c r="A3" s="64" t="s">
        <v>46</v>
      </c>
      <c r="B3" s="15" t="s">
        <v>26</v>
      </c>
      <c r="C3" s="16">
        <v>2</v>
      </c>
      <c r="D3" s="16">
        <v>583</v>
      </c>
      <c r="E3" s="16">
        <v>581</v>
      </c>
      <c r="F3" s="21">
        <v>582</v>
      </c>
    </row>
    <row r="4" spans="1:6" ht="24.95" customHeight="1">
      <c r="A4" s="65"/>
      <c r="B4" s="15" t="s">
        <v>25</v>
      </c>
      <c r="C4" s="16">
        <v>2</v>
      </c>
      <c r="D4" s="16">
        <v>581</v>
      </c>
      <c r="E4" s="16">
        <v>579</v>
      </c>
      <c r="F4" s="21">
        <v>580</v>
      </c>
    </row>
    <row r="5" spans="1:6" ht="24.95" customHeight="1">
      <c r="A5" s="65"/>
      <c r="B5" s="15" t="s">
        <v>12</v>
      </c>
      <c r="C5" s="16">
        <v>2</v>
      </c>
      <c r="D5" s="16">
        <v>588</v>
      </c>
      <c r="E5" s="16">
        <v>584</v>
      </c>
      <c r="F5" s="21">
        <v>586</v>
      </c>
    </row>
    <row r="6" spans="1:6" ht="24.95" customHeight="1">
      <c r="A6" s="65"/>
      <c r="B6" s="15" t="s">
        <v>33</v>
      </c>
      <c r="C6" s="16">
        <v>2</v>
      </c>
      <c r="D6" s="16">
        <v>582</v>
      </c>
      <c r="E6" s="16">
        <v>581</v>
      </c>
      <c r="F6" s="21">
        <v>581.5</v>
      </c>
    </row>
    <row r="7" spans="1:6" ht="24.95" customHeight="1">
      <c r="A7" s="65"/>
      <c r="B7" s="15" t="s">
        <v>34</v>
      </c>
      <c r="C7" s="16">
        <v>2</v>
      </c>
      <c r="D7" s="16">
        <v>586</v>
      </c>
      <c r="E7" s="16">
        <v>578</v>
      </c>
      <c r="F7" s="21">
        <v>582</v>
      </c>
    </row>
    <row r="8" spans="1:6" ht="24.95" customHeight="1">
      <c r="A8" s="65"/>
      <c r="B8" s="15" t="s">
        <v>64</v>
      </c>
      <c r="C8" s="16">
        <v>2</v>
      </c>
      <c r="D8" s="16">
        <v>590</v>
      </c>
      <c r="E8" s="16">
        <v>581</v>
      </c>
      <c r="F8" s="21">
        <v>585.5</v>
      </c>
    </row>
    <row r="9" spans="1:6" ht="24.95" customHeight="1">
      <c r="A9" s="66"/>
      <c r="B9" s="14" t="s">
        <v>16</v>
      </c>
      <c r="C9" s="5">
        <f>SUM(C3:C8)</f>
        <v>12</v>
      </c>
      <c r="D9" s="5">
        <f>MAX(D3:D8)</f>
        <v>590</v>
      </c>
      <c r="E9" s="5">
        <f>MIN(E3:E8)</f>
        <v>578</v>
      </c>
      <c r="F9" s="13">
        <f>SUMPRODUCT(C3:C8,F3:F8)/12</f>
        <v>582.83333333333337</v>
      </c>
    </row>
    <row r="10" spans="1:6" ht="24.95" customHeight="1">
      <c r="A10" s="64" t="s">
        <v>75</v>
      </c>
      <c r="B10" s="15" t="s">
        <v>17</v>
      </c>
      <c r="C10" s="16">
        <v>2</v>
      </c>
      <c r="D10" s="16">
        <v>626</v>
      </c>
      <c r="E10" s="16">
        <v>619</v>
      </c>
      <c r="F10" s="21">
        <v>622.5</v>
      </c>
    </row>
    <row r="11" spans="1:6" ht="24.95" customHeight="1">
      <c r="A11" s="65"/>
      <c r="B11" s="15" t="s">
        <v>54</v>
      </c>
      <c r="C11" s="16">
        <v>2</v>
      </c>
      <c r="D11" s="16">
        <v>619</v>
      </c>
      <c r="E11" s="16">
        <v>618</v>
      </c>
      <c r="F11" s="21">
        <v>618.5</v>
      </c>
    </row>
    <row r="12" spans="1:6" ht="24.95" customHeight="1">
      <c r="A12" s="66"/>
      <c r="B12" s="14" t="s">
        <v>16</v>
      </c>
      <c r="C12" s="5">
        <f>SUM(C10:C11)</f>
        <v>4</v>
      </c>
      <c r="D12" s="5">
        <f>MAX(D10:D11)</f>
        <v>626</v>
      </c>
      <c r="E12" s="5">
        <f>MIN(E10:E11)</f>
        <v>618</v>
      </c>
      <c r="F12" s="13">
        <f>SUMPRODUCT(C10:C11,F10:F11)/4</f>
        <v>620.5</v>
      </c>
    </row>
    <row r="13" spans="1:6" ht="24.95" customHeight="1">
      <c r="A13" s="64" t="s">
        <v>24</v>
      </c>
      <c r="B13" s="15" t="s">
        <v>72</v>
      </c>
      <c r="C13" s="16">
        <v>3</v>
      </c>
      <c r="D13" s="16">
        <v>571</v>
      </c>
      <c r="E13" s="16">
        <v>571</v>
      </c>
      <c r="F13" s="21">
        <v>571</v>
      </c>
    </row>
    <row r="14" spans="1:6" ht="24.95" customHeight="1">
      <c r="A14" s="65"/>
      <c r="B14" s="15" t="s">
        <v>30</v>
      </c>
      <c r="C14" s="16">
        <v>4</v>
      </c>
      <c r="D14" s="16">
        <v>575</v>
      </c>
      <c r="E14" s="16">
        <v>570</v>
      </c>
      <c r="F14" s="21">
        <v>571.5</v>
      </c>
    </row>
    <row r="15" spans="1:6" ht="24.95" customHeight="1">
      <c r="A15" s="65"/>
      <c r="B15" s="15" t="s">
        <v>59</v>
      </c>
      <c r="C15" s="16">
        <v>4</v>
      </c>
      <c r="D15" s="16">
        <v>567</v>
      </c>
      <c r="E15" s="16">
        <v>565</v>
      </c>
      <c r="F15" s="21">
        <v>566.25</v>
      </c>
    </row>
    <row r="16" spans="1:6" ht="24.95" customHeight="1">
      <c r="A16" s="65"/>
      <c r="B16" s="15" t="s">
        <v>29</v>
      </c>
      <c r="C16" s="16">
        <v>3</v>
      </c>
      <c r="D16" s="16">
        <v>575</v>
      </c>
      <c r="E16" s="16">
        <v>572</v>
      </c>
      <c r="F16" s="21">
        <v>573.66999999999996</v>
      </c>
    </row>
    <row r="17" spans="1:6" ht="24.95" customHeight="1">
      <c r="A17" s="65"/>
      <c r="B17" s="15" t="s">
        <v>66</v>
      </c>
      <c r="C17" s="16">
        <v>3</v>
      </c>
      <c r="D17" s="16">
        <v>565</v>
      </c>
      <c r="E17" s="16">
        <v>565</v>
      </c>
      <c r="F17" s="21">
        <v>565</v>
      </c>
    </row>
    <row r="18" spans="1:6" ht="24.95" customHeight="1">
      <c r="A18" s="65"/>
      <c r="B18" s="15" t="s">
        <v>63</v>
      </c>
      <c r="C18" s="16">
        <v>4</v>
      </c>
      <c r="D18" s="16">
        <v>576</v>
      </c>
      <c r="E18" s="16">
        <v>566</v>
      </c>
      <c r="F18" s="21">
        <v>570.5</v>
      </c>
    </row>
    <row r="19" spans="1:6" ht="24.95" customHeight="1">
      <c r="A19" s="65"/>
      <c r="B19" s="15" t="s">
        <v>50</v>
      </c>
      <c r="C19" s="16">
        <v>4</v>
      </c>
      <c r="D19" s="16">
        <v>571</v>
      </c>
      <c r="E19" s="16">
        <v>564</v>
      </c>
      <c r="F19" s="21">
        <v>567.75</v>
      </c>
    </row>
    <row r="20" spans="1:6" ht="24.95" customHeight="1">
      <c r="A20" s="65"/>
      <c r="B20" s="15" t="s">
        <v>51</v>
      </c>
      <c r="C20" s="16">
        <v>3</v>
      </c>
      <c r="D20" s="16">
        <v>574</v>
      </c>
      <c r="E20" s="16">
        <v>562</v>
      </c>
      <c r="F20" s="21">
        <v>567</v>
      </c>
    </row>
    <row r="21" spans="1:6" ht="24.95" customHeight="1">
      <c r="A21" s="65"/>
      <c r="B21" s="15" t="s">
        <v>27</v>
      </c>
      <c r="C21" s="16">
        <v>6</v>
      </c>
      <c r="D21" s="16">
        <v>587</v>
      </c>
      <c r="E21" s="16">
        <v>571</v>
      </c>
      <c r="F21" s="21">
        <v>576.16999999999996</v>
      </c>
    </row>
    <row r="22" spans="1:6" ht="24.95" customHeight="1">
      <c r="A22" s="65"/>
      <c r="B22" s="15" t="s">
        <v>67</v>
      </c>
      <c r="C22" s="16">
        <v>4</v>
      </c>
      <c r="D22" s="16">
        <v>567</v>
      </c>
      <c r="E22" s="16">
        <v>564</v>
      </c>
      <c r="F22" s="21">
        <v>564.75</v>
      </c>
    </row>
    <row r="23" spans="1:6" ht="24.95" customHeight="1">
      <c r="A23" s="65"/>
      <c r="B23" s="15" t="s">
        <v>15</v>
      </c>
      <c r="C23" s="16">
        <v>10</v>
      </c>
      <c r="D23" s="16">
        <v>589</v>
      </c>
      <c r="E23" s="16">
        <v>565</v>
      </c>
      <c r="F23" s="21">
        <v>571.9</v>
      </c>
    </row>
    <row r="24" spans="1:6" ht="24.95" customHeight="1">
      <c r="A24" s="65"/>
      <c r="B24" s="15" t="s">
        <v>65</v>
      </c>
      <c r="C24" s="16">
        <v>4</v>
      </c>
      <c r="D24" s="16">
        <v>570</v>
      </c>
      <c r="E24" s="16">
        <v>569</v>
      </c>
      <c r="F24" s="21">
        <v>569.75</v>
      </c>
    </row>
    <row r="25" spans="1:6" ht="24.95" customHeight="1">
      <c r="A25" s="65"/>
      <c r="B25" s="15" t="s">
        <v>17</v>
      </c>
      <c r="C25" s="16">
        <v>3</v>
      </c>
      <c r="D25" s="16">
        <v>574</v>
      </c>
      <c r="E25" s="16">
        <v>569</v>
      </c>
      <c r="F25" s="21">
        <v>571</v>
      </c>
    </row>
    <row r="26" spans="1:6" ht="24.95" customHeight="1">
      <c r="A26" s="65"/>
      <c r="B26" s="15" t="s">
        <v>26</v>
      </c>
      <c r="C26" s="16">
        <v>8</v>
      </c>
      <c r="D26" s="16">
        <v>575</v>
      </c>
      <c r="E26" s="16">
        <v>564</v>
      </c>
      <c r="F26" s="21">
        <v>569.12</v>
      </c>
    </row>
    <row r="27" spans="1:6" ht="24.95" customHeight="1">
      <c r="A27" s="65"/>
      <c r="B27" s="15" t="s">
        <v>62</v>
      </c>
      <c r="C27" s="16">
        <v>5</v>
      </c>
      <c r="D27" s="16">
        <v>580</v>
      </c>
      <c r="E27" s="16">
        <v>565</v>
      </c>
      <c r="F27" s="21">
        <v>570.20000000000005</v>
      </c>
    </row>
    <row r="28" spans="1:6" ht="24.95" customHeight="1">
      <c r="A28" s="65"/>
      <c r="B28" s="15" t="s">
        <v>18</v>
      </c>
      <c r="C28" s="16">
        <v>2</v>
      </c>
      <c r="D28" s="16">
        <v>563</v>
      </c>
      <c r="E28" s="16">
        <v>563</v>
      </c>
      <c r="F28" s="21">
        <v>563</v>
      </c>
    </row>
    <row r="29" spans="1:6" ht="24.95" customHeight="1">
      <c r="A29" s="65"/>
      <c r="B29" s="15" t="s">
        <v>25</v>
      </c>
      <c r="C29" s="16">
        <v>8</v>
      </c>
      <c r="D29" s="16">
        <v>602</v>
      </c>
      <c r="E29" s="16">
        <v>578</v>
      </c>
      <c r="F29" s="21">
        <v>585.25</v>
      </c>
    </row>
    <row r="30" spans="1:6" ht="24.95" customHeight="1">
      <c r="A30" s="65"/>
      <c r="B30" s="15" t="s">
        <v>32</v>
      </c>
      <c r="C30" s="16">
        <v>4</v>
      </c>
      <c r="D30" s="16">
        <v>579</v>
      </c>
      <c r="E30" s="16">
        <v>562</v>
      </c>
      <c r="F30" s="21">
        <v>567.5</v>
      </c>
    </row>
    <row r="31" spans="1:6" ht="24.95" customHeight="1">
      <c r="A31" s="65"/>
      <c r="B31" s="15" t="s">
        <v>71</v>
      </c>
      <c r="C31" s="16">
        <v>3</v>
      </c>
      <c r="D31" s="16">
        <v>570</v>
      </c>
      <c r="E31" s="16">
        <v>569</v>
      </c>
      <c r="F31" s="21">
        <v>569.33000000000004</v>
      </c>
    </row>
    <row r="32" spans="1:6" ht="24.95" customHeight="1">
      <c r="A32" s="65"/>
      <c r="B32" s="15" t="s">
        <v>31</v>
      </c>
      <c r="C32" s="16">
        <v>3</v>
      </c>
      <c r="D32" s="16">
        <v>565</v>
      </c>
      <c r="E32" s="16">
        <v>563</v>
      </c>
      <c r="F32" s="21">
        <v>564</v>
      </c>
    </row>
    <row r="33" spans="1:6" ht="24.95" customHeight="1">
      <c r="A33" s="65"/>
      <c r="B33" s="15" t="s">
        <v>19</v>
      </c>
      <c r="C33" s="16">
        <v>4</v>
      </c>
      <c r="D33" s="16">
        <v>568</v>
      </c>
      <c r="E33" s="16">
        <v>564</v>
      </c>
      <c r="F33" s="21">
        <v>566.5</v>
      </c>
    </row>
    <row r="34" spans="1:6" ht="24.95" customHeight="1">
      <c r="A34" s="65"/>
      <c r="B34" s="15" t="s">
        <v>69</v>
      </c>
      <c r="C34" s="16">
        <v>3</v>
      </c>
      <c r="D34" s="16">
        <v>564</v>
      </c>
      <c r="E34" s="16">
        <v>562</v>
      </c>
      <c r="F34" s="21">
        <v>563.33000000000004</v>
      </c>
    </row>
    <row r="35" spans="1:6" ht="24.95" customHeight="1">
      <c r="A35" s="65"/>
      <c r="B35" s="15" t="s">
        <v>68</v>
      </c>
      <c r="C35" s="16">
        <v>3</v>
      </c>
      <c r="D35" s="16">
        <v>563</v>
      </c>
      <c r="E35" s="16">
        <v>562</v>
      </c>
      <c r="F35" s="21">
        <v>562.33000000000004</v>
      </c>
    </row>
    <row r="36" spans="1:6" ht="24.95" customHeight="1">
      <c r="A36" s="65"/>
      <c r="B36" s="15" t="s">
        <v>14</v>
      </c>
      <c r="C36" s="16">
        <v>5</v>
      </c>
      <c r="D36" s="16">
        <v>593</v>
      </c>
      <c r="E36" s="16">
        <v>567</v>
      </c>
      <c r="F36" s="21">
        <v>576.4</v>
      </c>
    </row>
    <row r="37" spans="1:6" ht="24.95" customHeight="1">
      <c r="A37" s="65"/>
      <c r="B37" s="15" t="s">
        <v>60</v>
      </c>
      <c r="C37" s="16">
        <v>6</v>
      </c>
      <c r="D37" s="16">
        <v>576</v>
      </c>
      <c r="E37" s="16">
        <v>566</v>
      </c>
      <c r="F37" s="21">
        <v>568.83000000000004</v>
      </c>
    </row>
    <row r="38" spans="1:6" ht="24.95" customHeight="1">
      <c r="A38" s="65"/>
      <c r="B38" s="15" t="s">
        <v>53</v>
      </c>
      <c r="C38" s="16">
        <v>3</v>
      </c>
      <c r="D38" s="16">
        <v>582</v>
      </c>
      <c r="E38" s="16">
        <v>572</v>
      </c>
      <c r="F38" s="21">
        <v>576</v>
      </c>
    </row>
    <row r="39" spans="1:6" ht="24.95" customHeight="1">
      <c r="A39" s="65"/>
      <c r="B39" s="15" t="s">
        <v>58</v>
      </c>
      <c r="C39" s="16">
        <v>5</v>
      </c>
      <c r="D39" s="16">
        <v>569</v>
      </c>
      <c r="E39" s="16">
        <v>564</v>
      </c>
      <c r="F39" s="21">
        <v>567.4</v>
      </c>
    </row>
    <row r="40" spans="1:6" ht="24.95" customHeight="1">
      <c r="A40" s="65"/>
      <c r="B40" s="15" t="s">
        <v>56</v>
      </c>
      <c r="C40" s="16">
        <v>2</v>
      </c>
      <c r="D40" s="16">
        <v>564</v>
      </c>
      <c r="E40" s="16">
        <v>564</v>
      </c>
      <c r="F40" s="21">
        <v>564</v>
      </c>
    </row>
    <row r="41" spans="1:6" ht="24.95" customHeight="1">
      <c r="A41" s="65"/>
      <c r="B41" s="15" t="s">
        <v>57</v>
      </c>
      <c r="C41" s="16">
        <v>4</v>
      </c>
      <c r="D41" s="16">
        <v>582</v>
      </c>
      <c r="E41" s="16">
        <v>564</v>
      </c>
      <c r="F41" s="21">
        <v>569.25</v>
      </c>
    </row>
    <row r="42" spans="1:6" ht="24.95" customHeight="1">
      <c r="A42" s="65"/>
      <c r="B42" s="15" t="s">
        <v>12</v>
      </c>
      <c r="C42" s="16">
        <v>19</v>
      </c>
      <c r="D42" s="16">
        <v>599</v>
      </c>
      <c r="E42" s="16">
        <v>576</v>
      </c>
      <c r="F42" s="21">
        <v>583.21</v>
      </c>
    </row>
    <row r="43" spans="1:6" ht="24.95" customHeight="1">
      <c r="A43" s="65"/>
      <c r="B43" s="15" t="s">
        <v>33</v>
      </c>
      <c r="C43" s="16">
        <v>6</v>
      </c>
      <c r="D43" s="16">
        <v>586</v>
      </c>
      <c r="E43" s="16">
        <v>566</v>
      </c>
      <c r="F43" s="21">
        <v>571.66999999999996</v>
      </c>
    </row>
    <row r="44" spans="1:6" ht="24.95" customHeight="1">
      <c r="A44" s="65"/>
      <c r="B44" s="15" t="s">
        <v>34</v>
      </c>
      <c r="C44" s="16">
        <v>7</v>
      </c>
      <c r="D44" s="16">
        <v>571</v>
      </c>
      <c r="E44" s="16">
        <v>563</v>
      </c>
      <c r="F44" s="21">
        <v>565.57000000000005</v>
      </c>
    </row>
    <row r="45" spans="1:6" ht="24.95" customHeight="1">
      <c r="A45" s="65"/>
      <c r="B45" s="15" t="s">
        <v>49</v>
      </c>
      <c r="C45" s="16">
        <v>3</v>
      </c>
      <c r="D45" s="16">
        <v>567</v>
      </c>
      <c r="E45" s="16">
        <v>565</v>
      </c>
      <c r="F45" s="21">
        <v>566.33000000000004</v>
      </c>
    </row>
    <row r="46" spans="1:6" ht="24.95" customHeight="1">
      <c r="A46" s="65"/>
      <c r="B46" s="15" t="s">
        <v>48</v>
      </c>
      <c r="C46" s="16">
        <v>4</v>
      </c>
      <c r="D46" s="16">
        <v>563</v>
      </c>
      <c r="E46" s="16">
        <v>563</v>
      </c>
      <c r="F46" s="21">
        <v>563</v>
      </c>
    </row>
    <row r="47" spans="1:6" ht="24.95" customHeight="1">
      <c r="A47" s="65"/>
      <c r="B47" s="15" t="s">
        <v>13</v>
      </c>
      <c r="C47" s="16">
        <v>6</v>
      </c>
      <c r="D47" s="16">
        <v>588</v>
      </c>
      <c r="E47" s="16">
        <v>569</v>
      </c>
      <c r="F47" s="21">
        <v>574.83000000000004</v>
      </c>
    </row>
    <row r="48" spans="1:6" ht="24.95" customHeight="1">
      <c r="A48" s="65"/>
      <c r="B48" s="15" t="s">
        <v>28</v>
      </c>
      <c r="C48" s="16">
        <v>7</v>
      </c>
      <c r="D48" s="16">
        <v>565</v>
      </c>
      <c r="E48" s="16">
        <v>563</v>
      </c>
      <c r="F48" s="21">
        <v>564.29</v>
      </c>
    </row>
    <row r="49" spans="1:6" ht="24.95" customHeight="1">
      <c r="A49" s="65"/>
      <c r="B49" s="15" t="s">
        <v>61</v>
      </c>
      <c r="C49" s="16">
        <v>5</v>
      </c>
      <c r="D49" s="16">
        <v>568</v>
      </c>
      <c r="E49" s="16">
        <v>563</v>
      </c>
      <c r="F49" s="21">
        <v>564.79999999999995</v>
      </c>
    </row>
    <row r="50" spans="1:6" ht="24.95" customHeight="1">
      <c r="A50" s="65"/>
      <c r="B50" s="15" t="s">
        <v>47</v>
      </c>
      <c r="C50" s="16">
        <v>4</v>
      </c>
      <c r="D50" s="16">
        <v>570</v>
      </c>
      <c r="E50" s="16">
        <v>564</v>
      </c>
      <c r="F50" s="21">
        <v>565.75</v>
      </c>
    </row>
    <row r="51" spans="1:6" ht="24.95" customHeight="1">
      <c r="A51" s="65"/>
      <c r="B51" s="15" t="s">
        <v>52</v>
      </c>
      <c r="C51" s="16">
        <v>4</v>
      </c>
      <c r="D51" s="16">
        <v>567</v>
      </c>
      <c r="E51" s="16">
        <v>564</v>
      </c>
      <c r="F51" s="21">
        <v>565.75</v>
      </c>
    </row>
    <row r="52" spans="1:6" ht="24.95" customHeight="1">
      <c r="A52" s="65"/>
      <c r="B52" s="15" t="s">
        <v>87</v>
      </c>
      <c r="C52" s="16">
        <v>4</v>
      </c>
      <c r="D52" s="16">
        <v>569</v>
      </c>
      <c r="E52" s="16">
        <v>564</v>
      </c>
      <c r="F52" s="21">
        <v>566.5</v>
      </c>
    </row>
    <row r="53" spans="1:6" ht="24.95" customHeight="1">
      <c r="A53" s="65"/>
      <c r="B53" s="15" t="s">
        <v>88</v>
      </c>
      <c r="C53" s="16">
        <v>4</v>
      </c>
      <c r="D53" s="16">
        <v>576</v>
      </c>
      <c r="E53" s="16">
        <v>564</v>
      </c>
      <c r="F53" s="21">
        <v>567.5</v>
      </c>
    </row>
    <row r="54" spans="1:6" ht="24.95" customHeight="1">
      <c r="A54" s="65"/>
      <c r="B54" s="15" t="s">
        <v>64</v>
      </c>
      <c r="C54" s="16">
        <v>4</v>
      </c>
      <c r="D54" s="16">
        <v>571</v>
      </c>
      <c r="E54" s="16">
        <v>565</v>
      </c>
      <c r="F54" s="21">
        <v>568.75</v>
      </c>
    </row>
    <row r="55" spans="1:6" ht="24.95" customHeight="1">
      <c r="A55" s="65"/>
      <c r="B55" s="15" t="s">
        <v>89</v>
      </c>
      <c r="C55" s="16">
        <v>4</v>
      </c>
      <c r="D55" s="16">
        <v>578</v>
      </c>
      <c r="E55" s="16">
        <v>563</v>
      </c>
      <c r="F55" s="21">
        <v>570.5</v>
      </c>
    </row>
    <row r="56" spans="1:6" ht="24.95" customHeight="1">
      <c r="A56" s="65"/>
      <c r="B56" s="15" t="s">
        <v>40</v>
      </c>
      <c r="C56" s="16">
        <v>8</v>
      </c>
      <c r="D56" s="16">
        <v>573</v>
      </c>
      <c r="E56" s="16">
        <v>563</v>
      </c>
      <c r="F56" s="21">
        <v>565.62</v>
      </c>
    </row>
    <row r="57" spans="1:6" ht="24.95" customHeight="1">
      <c r="A57" s="66"/>
      <c r="B57" s="14" t="s">
        <v>16</v>
      </c>
      <c r="C57" s="5">
        <f>SUM(C13:C56)</f>
        <v>212</v>
      </c>
      <c r="D57" s="5">
        <f>MAX(D13:D56)</f>
        <v>602</v>
      </c>
      <c r="E57" s="5">
        <f>MIN(E13:E56)</f>
        <v>562</v>
      </c>
      <c r="F57" s="13">
        <f>SUMPRODUCT(C13:C56,F13:F56)/212</f>
        <v>570.46650943396241</v>
      </c>
    </row>
    <row r="58" spans="1:6" ht="24.95" customHeight="1">
      <c r="A58" s="64" t="s">
        <v>35</v>
      </c>
      <c r="B58" s="15" t="s">
        <v>41</v>
      </c>
      <c r="C58" s="16">
        <v>2</v>
      </c>
      <c r="D58" s="16">
        <v>616</v>
      </c>
      <c r="E58" s="16">
        <v>612</v>
      </c>
      <c r="F58" s="21">
        <v>614</v>
      </c>
    </row>
    <row r="59" spans="1:6" ht="24.95" customHeight="1">
      <c r="A59" s="65"/>
      <c r="B59" s="15" t="s">
        <v>36</v>
      </c>
      <c r="C59" s="16">
        <v>3</v>
      </c>
      <c r="D59" s="16">
        <v>620</v>
      </c>
      <c r="E59" s="16">
        <v>614</v>
      </c>
      <c r="F59" s="21">
        <v>616.66999999999996</v>
      </c>
    </row>
    <row r="60" spans="1:6" ht="24.95" customHeight="1">
      <c r="A60" s="65"/>
      <c r="B60" s="15" t="s">
        <v>17</v>
      </c>
      <c r="C60" s="16">
        <v>4</v>
      </c>
      <c r="D60" s="16">
        <v>621</v>
      </c>
      <c r="E60" s="16">
        <v>615</v>
      </c>
      <c r="F60" s="21">
        <v>618</v>
      </c>
    </row>
    <row r="61" spans="1:6" ht="24.95" customHeight="1">
      <c r="A61" s="65"/>
      <c r="B61" s="15" t="s">
        <v>37</v>
      </c>
      <c r="C61" s="16">
        <v>3</v>
      </c>
      <c r="D61" s="16">
        <v>615</v>
      </c>
      <c r="E61" s="16">
        <v>613</v>
      </c>
      <c r="F61" s="21">
        <v>614</v>
      </c>
    </row>
    <row r="62" spans="1:6" ht="24.95" customHeight="1">
      <c r="A62" s="65"/>
      <c r="B62" s="15" t="s">
        <v>38</v>
      </c>
      <c r="C62" s="16">
        <v>3</v>
      </c>
      <c r="D62" s="16">
        <v>616</v>
      </c>
      <c r="E62" s="16">
        <v>613</v>
      </c>
      <c r="F62" s="21">
        <v>614.33000000000004</v>
      </c>
    </row>
    <row r="63" spans="1:6" ht="24.95" customHeight="1">
      <c r="A63" s="65"/>
      <c r="B63" s="15" t="s">
        <v>31</v>
      </c>
      <c r="C63" s="16">
        <v>3</v>
      </c>
      <c r="D63" s="16">
        <v>619</v>
      </c>
      <c r="E63" s="16">
        <v>615</v>
      </c>
      <c r="F63" s="21">
        <v>617.33000000000004</v>
      </c>
    </row>
    <row r="64" spans="1:6" ht="24.95" customHeight="1">
      <c r="A64" s="65"/>
      <c r="B64" s="15" t="s">
        <v>19</v>
      </c>
      <c r="C64" s="16">
        <v>3</v>
      </c>
      <c r="D64" s="16">
        <v>623</v>
      </c>
      <c r="E64" s="16">
        <v>622</v>
      </c>
      <c r="F64" s="21">
        <v>622.33000000000004</v>
      </c>
    </row>
    <row r="65" spans="1:6" ht="24.95" customHeight="1">
      <c r="A65" s="65"/>
      <c r="B65" s="15" t="s">
        <v>70</v>
      </c>
      <c r="C65" s="16">
        <v>3</v>
      </c>
      <c r="D65" s="16">
        <v>614</v>
      </c>
      <c r="E65" s="16">
        <v>614</v>
      </c>
      <c r="F65" s="21">
        <v>614</v>
      </c>
    </row>
    <row r="66" spans="1:6" ht="24.95" customHeight="1">
      <c r="A66" s="65"/>
      <c r="B66" s="15" t="s">
        <v>69</v>
      </c>
      <c r="C66" s="16">
        <v>3</v>
      </c>
      <c r="D66" s="16">
        <v>617</v>
      </c>
      <c r="E66" s="16">
        <v>613</v>
      </c>
      <c r="F66" s="21">
        <v>614.33000000000004</v>
      </c>
    </row>
    <row r="67" spans="1:6" ht="24.95" customHeight="1">
      <c r="A67" s="65"/>
      <c r="B67" s="15" t="s">
        <v>55</v>
      </c>
      <c r="C67" s="16">
        <v>4</v>
      </c>
      <c r="D67" s="16">
        <v>621</v>
      </c>
      <c r="E67" s="16">
        <v>614</v>
      </c>
      <c r="F67" s="21">
        <v>616.75</v>
      </c>
    </row>
    <row r="68" spans="1:6" ht="24.95" customHeight="1">
      <c r="A68" s="65"/>
      <c r="B68" s="15" t="s">
        <v>73</v>
      </c>
      <c r="C68" s="16">
        <v>5</v>
      </c>
      <c r="D68" s="16">
        <v>614</v>
      </c>
      <c r="E68" s="16">
        <v>610</v>
      </c>
      <c r="F68" s="21">
        <v>612.4</v>
      </c>
    </row>
    <row r="69" spans="1:6" ht="24.95" customHeight="1">
      <c r="A69" s="65"/>
      <c r="B69" s="15" t="s">
        <v>56</v>
      </c>
      <c r="C69" s="16">
        <v>4</v>
      </c>
      <c r="D69" s="16">
        <v>618</v>
      </c>
      <c r="E69" s="16">
        <v>612</v>
      </c>
      <c r="F69" s="21">
        <v>615.25</v>
      </c>
    </row>
    <row r="70" spans="1:6" ht="24.95" customHeight="1">
      <c r="A70" s="65"/>
      <c r="B70" s="15" t="s">
        <v>54</v>
      </c>
      <c r="C70" s="16">
        <v>4</v>
      </c>
      <c r="D70" s="16">
        <v>615</v>
      </c>
      <c r="E70" s="16">
        <v>612</v>
      </c>
      <c r="F70" s="21">
        <v>612.75</v>
      </c>
    </row>
    <row r="71" spans="1:6" ht="24.95" customHeight="1">
      <c r="A71" s="65"/>
      <c r="B71" s="15" t="s">
        <v>39</v>
      </c>
      <c r="C71" s="16">
        <v>4</v>
      </c>
      <c r="D71" s="16">
        <v>618</v>
      </c>
      <c r="E71" s="16">
        <v>614</v>
      </c>
      <c r="F71" s="21">
        <v>616</v>
      </c>
    </row>
    <row r="72" spans="1:6" ht="24.95" customHeight="1">
      <c r="A72" s="66"/>
      <c r="B72" s="14" t="s">
        <v>16</v>
      </c>
      <c r="C72" s="5">
        <f>SUM(C58:C71)</f>
        <v>48</v>
      </c>
      <c r="D72" s="5">
        <f>MAX(D58:D71)</f>
        <v>623</v>
      </c>
      <c r="E72" s="5">
        <f>MIN(E58:E71)</f>
        <v>610</v>
      </c>
      <c r="F72" s="13">
        <f>SUMPRODUCT(C58:C71,F58:F71)/48</f>
        <v>615.49937499999999</v>
      </c>
    </row>
  </sheetData>
  <mergeCells count="5">
    <mergeCell ref="A1:F1"/>
    <mergeCell ref="A3:A9"/>
    <mergeCell ref="A10:A12"/>
    <mergeCell ref="A13:A57"/>
    <mergeCell ref="A58:A72"/>
  </mergeCells>
  <phoneticPr fontId="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sqref="A1:F1"/>
    </sheetView>
  </sheetViews>
  <sheetFormatPr defaultRowHeight="13.5"/>
  <cols>
    <col min="1" max="1" width="13.25" bestFit="1" customWidth="1"/>
    <col min="2" max="2" width="29.75" customWidth="1"/>
    <col min="3" max="3" width="9.625" customWidth="1"/>
    <col min="4" max="4" width="8.625" customWidth="1"/>
    <col min="5" max="5" width="8.5" customWidth="1"/>
    <col min="6" max="6" width="8.5" style="11" customWidth="1"/>
  </cols>
  <sheetData>
    <row r="1" spans="1:6" ht="39.950000000000003" customHeight="1">
      <c r="A1" s="60" t="s">
        <v>104</v>
      </c>
      <c r="B1" s="60"/>
      <c r="C1" s="60"/>
      <c r="D1" s="60"/>
      <c r="E1" s="60"/>
      <c r="F1" s="60"/>
    </row>
    <row r="2" spans="1:6" ht="24.95" customHeight="1">
      <c r="A2" s="8" t="s">
        <v>0</v>
      </c>
      <c r="B2" s="8" t="s">
        <v>2</v>
      </c>
      <c r="C2" s="8" t="s">
        <v>4</v>
      </c>
      <c r="D2" s="8" t="s">
        <v>6</v>
      </c>
      <c r="E2" s="8" t="s">
        <v>8</v>
      </c>
      <c r="F2" s="8" t="s">
        <v>10</v>
      </c>
    </row>
    <row r="3" spans="1:6" ht="24.95" customHeight="1">
      <c r="A3" s="71" t="s">
        <v>46</v>
      </c>
      <c r="B3" s="15" t="s">
        <v>63</v>
      </c>
      <c r="C3" s="16">
        <v>2</v>
      </c>
      <c r="D3" s="16">
        <v>620</v>
      </c>
      <c r="E3" s="16">
        <v>604</v>
      </c>
      <c r="F3" s="21">
        <v>612</v>
      </c>
    </row>
    <row r="4" spans="1:6" ht="24.95" customHeight="1">
      <c r="A4" s="71"/>
      <c r="B4" s="15" t="s">
        <v>25</v>
      </c>
      <c r="C4" s="16">
        <v>1</v>
      </c>
      <c r="D4" s="16">
        <v>606</v>
      </c>
      <c r="E4" s="16">
        <v>606</v>
      </c>
      <c r="F4" s="21">
        <v>606</v>
      </c>
    </row>
    <row r="5" spans="1:6" ht="24.95" customHeight="1">
      <c r="A5" s="71"/>
      <c r="B5" s="15" t="s">
        <v>12</v>
      </c>
      <c r="C5" s="16">
        <v>2</v>
      </c>
      <c r="D5" s="16">
        <v>608</v>
      </c>
      <c r="E5" s="16">
        <v>605</v>
      </c>
      <c r="F5" s="21">
        <v>606.5</v>
      </c>
    </row>
    <row r="6" spans="1:6" ht="24.95" customHeight="1">
      <c r="A6" s="71"/>
      <c r="B6" s="8" t="s">
        <v>16</v>
      </c>
      <c r="C6" s="9">
        <f>SUM(C3:C5)</f>
        <v>5</v>
      </c>
      <c r="D6" s="9">
        <f>MAX(D3:D5)</f>
        <v>620</v>
      </c>
      <c r="E6" s="9">
        <f>MIN(E3:E5)</f>
        <v>604</v>
      </c>
      <c r="F6" s="29">
        <f>SUMPRODUCT(C3:C5,F3:F5)/5</f>
        <v>608.6</v>
      </c>
    </row>
    <row r="7" spans="1:6" ht="24.95" customHeight="1">
      <c r="A7" s="71" t="s">
        <v>75</v>
      </c>
      <c r="B7" s="15" t="s">
        <v>18</v>
      </c>
      <c r="C7" s="16">
        <v>1</v>
      </c>
      <c r="D7" s="16">
        <v>612</v>
      </c>
      <c r="E7" s="16">
        <v>612</v>
      </c>
      <c r="F7" s="21">
        <v>612</v>
      </c>
    </row>
    <row r="8" spans="1:6" ht="24.95" customHeight="1">
      <c r="A8" s="71"/>
      <c r="B8" s="15" t="s">
        <v>54</v>
      </c>
      <c r="C8" s="16">
        <v>1</v>
      </c>
      <c r="D8" s="16">
        <v>609</v>
      </c>
      <c r="E8" s="16">
        <v>609</v>
      </c>
      <c r="F8" s="21">
        <v>609</v>
      </c>
    </row>
    <row r="9" spans="1:6" ht="24.95" customHeight="1">
      <c r="A9" s="71"/>
      <c r="B9" s="8" t="s">
        <v>16</v>
      </c>
      <c r="C9" s="9">
        <f>SUM(C7:C8)</f>
        <v>2</v>
      </c>
      <c r="D9" s="9">
        <f>MAX(D7:D8)</f>
        <v>612</v>
      </c>
      <c r="E9" s="9">
        <f>MIN(E7:E8)</f>
        <v>609</v>
      </c>
      <c r="F9" s="29">
        <f>SUMPRODUCT(C7:C8,F7:F8)/2</f>
        <v>610.5</v>
      </c>
    </row>
    <row r="10" spans="1:6" ht="24.95" customHeight="1">
      <c r="A10" s="71" t="s">
        <v>24</v>
      </c>
      <c r="B10" s="15" t="s">
        <v>30</v>
      </c>
      <c r="C10" s="16">
        <v>2</v>
      </c>
      <c r="D10" s="16">
        <v>602</v>
      </c>
      <c r="E10" s="16">
        <v>602</v>
      </c>
      <c r="F10" s="21">
        <v>602</v>
      </c>
    </row>
    <row r="11" spans="1:6" ht="24.95" customHeight="1">
      <c r="A11" s="71"/>
      <c r="B11" s="15" t="s">
        <v>63</v>
      </c>
      <c r="C11" s="16">
        <v>4</v>
      </c>
      <c r="D11" s="16">
        <v>605</v>
      </c>
      <c r="E11" s="16">
        <v>603</v>
      </c>
      <c r="F11" s="21">
        <v>604</v>
      </c>
    </row>
    <row r="12" spans="1:6" ht="24.95" customHeight="1">
      <c r="A12" s="71"/>
      <c r="B12" s="15" t="s">
        <v>50</v>
      </c>
      <c r="C12" s="16">
        <v>3</v>
      </c>
      <c r="D12" s="16">
        <v>606</v>
      </c>
      <c r="E12" s="16">
        <v>596</v>
      </c>
      <c r="F12" s="21">
        <v>600.33000000000004</v>
      </c>
    </row>
    <row r="13" spans="1:6" ht="24.95" customHeight="1">
      <c r="A13" s="71"/>
      <c r="B13" s="15" t="s">
        <v>27</v>
      </c>
      <c r="C13" s="16">
        <v>4</v>
      </c>
      <c r="D13" s="16">
        <v>599</v>
      </c>
      <c r="E13" s="16">
        <v>597</v>
      </c>
      <c r="F13" s="21">
        <v>598.5</v>
      </c>
    </row>
    <row r="14" spans="1:6" ht="24.95" customHeight="1">
      <c r="A14" s="71"/>
      <c r="B14" s="15" t="s">
        <v>67</v>
      </c>
      <c r="C14" s="16">
        <v>2</v>
      </c>
      <c r="D14" s="16">
        <v>610</v>
      </c>
      <c r="E14" s="16">
        <v>599</v>
      </c>
      <c r="F14" s="21">
        <v>604.5</v>
      </c>
    </row>
    <row r="15" spans="1:6" ht="24.95" customHeight="1">
      <c r="A15" s="71"/>
      <c r="B15" s="15" t="s">
        <v>15</v>
      </c>
      <c r="C15" s="16">
        <v>5</v>
      </c>
      <c r="D15" s="16">
        <v>613</v>
      </c>
      <c r="E15" s="16">
        <v>595</v>
      </c>
      <c r="F15" s="21">
        <v>604.20000000000005</v>
      </c>
    </row>
    <row r="16" spans="1:6" ht="24.95" customHeight="1">
      <c r="A16" s="71"/>
      <c r="B16" s="15" t="s">
        <v>17</v>
      </c>
      <c r="C16" s="16">
        <v>2</v>
      </c>
      <c r="D16" s="16">
        <v>598</v>
      </c>
      <c r="E16" s="16">
        <v>597</v>
      </c>
      <c r="F16" s="21">
        <v>597.5</v>
      </c>
    </row>
    <row r="17" spans="1:6" ht="24.95" customHeight="1">
      <c r="A17" s="71"/>
      <c r="B17" s="15" t="s">
        <v>26</v>
      </c>
      <c r="C17" s="16">
        <v>5</v>
      </c>
      <c r="D17" s="16">
        <v>603</v>
      </c>
      <c r="E17" s="16">
        <v>597</v>
      </c>
      <c r="F17" s="21">
        <v>600.6</v>
      </c>
    </row>
    <row r="18" spans="1:6" ht="24.95" customHeight="1">
      <c r="A18" s="71"/>
      <c r="B18" s="15" t="s">
        <v>25</v>
      </c>
      <c r="C18" s="16">
        <v>4</v>
      </c>
      <c r="D18" s="16">
        <v>615</v>
      </c>
      <c r="E18" s="16">
        <v>601</v>
      </c>
      <c r="F18" s="21">
        <v>608.75</v>
      </c>
    </row>
    <row r="19" spans="1:6" ht="24.95" customHeight="1">
      <c r="A19" s="71"/>
      <c r="B19" s="15" t="s">
        <v>68</v>
      </c>
      <c r="C19" s="16">
        <v>2</v>
      </c>
      <c r="D19" s="16">
        <v>623</v>
      </c>
      <c r="E19" s="16">
        <v>595</v>
      </c>
      <c r="F19" s="21">
        <v>609</v>
      </c>
    </row>
    <row r="20" spans="1:6" ht="24.95" customHeight="1">
      <c r="A20" s="71"/>
      <c r="B20" s="15" t="s">
        <v>14</v>
      </c>
      <c r="C20" s="16">
        <v>3</v>
      </c>
      <c r="D20" s="16">
        <v>605</v>
      </c>
      <c r="E20" s="16">
        <v>599</v>
      </c>
      <c r="F20" s="21">
        <v>601</v>
      </c>
    </row>
    <row r="21" spans="1:6" ht="24.95" customHeight="1">
      <c r="A21" s="71"/>
      <c r="B21" s="15" t="s">
        <v>60</v>
      </c>
      <c r="C21" s="16">
        <v>2</v>
      </c>
      <c r="D21" s="16">
        <v>611</v>
      </c>
      <c r="E21" s="16">
        <v>606</v>
      </c>
      <c r="F21" s="21">
        <v>608.5</v>
      </c>
    </row>
    <row r="22" spans="1:6" ht="24.95" customHeight="1">
      <c r="A22" s="71"/>
      <c r="B22" s="15" t="s">
        <v>56</v>
      </c>
      <c r="C22" s="16">
        <v>2</v>
      </c>
      <c r="D22" s="16">
        <v>596</v>
      </c>
      <c r="E22" s="16">
        <v>596</v>
      </c>
      <c r="F22" s="21">
        <v>596</v>
      </c>
    </row>
    <row r="23" spans="1:6" ht="24.95" customHeight="1">
      <c r="A23" s="71"/>
      <c r="B23" s="15" t="s">
        <v>57</v>
      </c>
      <c r="C23" s="16">
        <v>3</v>
      </c>
      <c r="D23" s="16">
        <v>614</v>
      </c>
      <c r="E23" s="16">
        <v>595</v>
      </c>
      <c r="F23" s="21">
        <v>602.33000000000004</v>
      </c>
    </row>
    <row r="24" spans="1:6" ht="24.95" customHeight="1">
      <c r="A24" s="71"/>
      <c r="B24" s="15" t="s">
        <v>12</v>
      </c>
      <c r="C24" s="16">
        <v>9</v>
      </c>
      <c r="D24" s="16">
        <v>619</v>
      </c>
      <c r="E24" s="16">
        <v>609</v>
      </c>
      <c r="F24" s="21">
        <v>612.22</v>
      </c>
    </row>
    <row r="25" spans="1:6" ht="24.95" customHeight="1">
      <c r="A25" s="71"/>
      <c r="B25" s="15" t="s">
        <v>33</v>
      </c>
      <c r="C25" s="16">
        <v>4</v>
      </c>
      <c r="D25" s="16">
        <v>606</v>
      </c>
      <c r="E25" s="16">
        <v>596</v>
      </c>
      <c r="F25" s="21">
        <v>599</v>
      </c>
    </row>
    <row r="26" spans="1:6" ht="24.95" customHeight="1">
      <c r="A26" s="71"/>
      <c r="B26" s="15" t="s">
        <v>34</v>
      </c>
      <c r="C26" s="16">
        <v>2</v>
      </c>
      <c r="D26" s="16">
        <v>597</v>
      </c>
      <c r="E26" s="16">
        <v>596</v>
      </c>
      <c r="F26" s="21">
        <v>596.5</v>
      </c>
    </row>
    <row r="27" spans="1:6" ht="24.95" customHeight="1">
      <c r="A27" s="71"/>
      <c r="B27" s="15" t="s">
        <v>49</v>
      </c>
      <c r="C27" s="16">
        <v>2</v>
      </c>
      <c r="D27" s="16">
        <v>597</v>
      </c>
      <c r="E27" s="16">
        <v>597</v>
      </c>
      <c r="F27" s="21">
        <v>597</v>
      </c>
    </row>
    <row r="28" spans="1:6" ht="24.95" customHeight="1">
      <c r="A28" s="71"/>
      <c r="B28" s="15" t="s">
        <v>13</v>
      </c>
      <c r="C28" s="16">
        <v>3</v>
      </c>
      <c r="D28" s="16">
        <v>609</v>
      </c>
      <c r="E28" s="16">
        <v>603</v>
      </c>
      <c r="F28" s="21">
        <v>606.66999999999996</v>
      </c>
    </row>
    <row r="29" spans="1:6" ht="24.95" customHeight="1">
      <c r="A29" s="71"/>
      <c r="B29" s="15" t="s">
        <v>28</v>
      </c>
      <c r="C29" s="16">
        <v>5</v>
      </c>
      <c r="D29" s="16">
        <v>597</v>
      </c>
      <c r="E29" s="16">
        <v>596</v>
      </c>
      <c r="F29" s="21">
        <v>596.4</v>
      </c>
    </row>
    <row r="30" spans="1:6" ht="24.95" customHeight="1">
      <c r="A30" s="71"/>
      <c r="B30" s="15" t="s">
        <v>61</v>
      </c>
      <c r="C30" s="16">
        <v>2</v>
      </c>
      <c r="D30" s="16">
        <v>601</v>
      </c>
      <c r="E30" s="16">
        <v>599</v>
      </c>
      <c r="F30" s="21">
        <v>600</v>
      </c>
    </row>
    <row r="31" spans="1:6" ht="24.95" customHeight="1">
      <c r="A31" s="71"/>
      <c r="B31" s="15" t="s">
        <v>47</v>
      </c>
      <c r="C31" s="16">
        <v>4</v>
      </c>
      <c r="D31" s="16">
        <v>598</v>
      </c>
      <c r="E31" s="16">
        <v>597</v>
      </c>
      <c r="F31" s="21">
        <v>597.5</v>
      </c>
    </row>
    <row r="32" spans="1:6" ht="24.95" customHeight="1">
      <c r="A32" s="71"/>
      <c r="B32" s="15" t="s">
        <v>52</v>
      </c>
      <c r="C32" s="16">
        <v>4</v>
      </c>
      <c r="D32" s="16">
        <v>602</v>
      </c>
      <c r="E32" s="16">
        <v>598</v>
      </c>
      <c r="F32" s="21">
        <v>600</v>
      </c>
    </row>
    <row r="33" spans="1:6" ht="24.95" customHeight="1">
      <c r="A33" s="71"/>
      <c r="B33" s="15" t="s">
        <v>64</v>
      </c>
      <c r="C33" s="16">
        <v>2</v>
      </c>
      <c r="D33" s="16">
        <v>599</v>
      </c>
      <c r="E33" s="16">
        <v>598</v>
      </c>
      <c r="F33" s="21">
        <v>598.5</v>
      </c>
    </row>
    <row r="34" spans="1:6" ht="24.95" customHeight="1">
      <c r="A34" s="71"/>
      <c r="B34" s="15" t="s">
        <v>89</v>
      </c>
      <c r="C34" s="16">
        <v>3</v>
      </c>
      <c r="D34" s="16">
        <v>619</v>
      </c>
      <c r="E34" s="16">
        <v>598</v>
      </c>
      <c r="F34" s="21">
        <v>609</v>
      </c>
    </row>
    <row r="35" spans="1:6" ht="24.95" customHeight="1">
      <c r="A35" s="71"/>
      <c r="B35" s="15" t="s">
        <v>40</v>
      </c>
      <c r="C35" s="16">
        <v>4</v>
      </c>
      <c r="D35" s="16">
        <v>607</v>
      </c>
      <c r="E35" s="16">
        <v>595</v>
      </c>
      <c r="F35" s="21">
        <v>599</v>
      </c>
    </row>
    <row r="36" spans="1:6" ht="24.95" customHeight="1">
      <c r="A36" s="71"/>
      <c r="B36" s="8" t="s">
        <v>16</v>
      </c>
      <c r="C36" s="9">
        <f>SUM(C10:C35)</f>
        <v>87</v>
      </c>
      <c r="D36" s="9">
        <f>MAX(D10:D35)</f>
        <v>623</v>
      </c>
      <c r="E36" s="9">
        <f>MIN(E10:E35)</f>
        <v>595</v>
      </c>
      <c r="F36" s="29">
        <f>SUMPRODUCT(C10:C35,F10:F35)/87</f>
        <v>602.52839080459773</v>
      </c>
    </row>
    <row r="37" spans="1:6" ht="24.95" customHeight="1">
      <c r="A37" s="71" t="s">
        <v>35</v>
      </c>
      <c r="B37" s="15" t="s">
        <v>36</v>
      </c>
      <c r="C37" s="16">
        <v>3</v>
      </c>
      <c r="D37" s="16">
        <v>610</v>
      </c>
      <c r="E37" s="16">
        <v>605</v>
      </c>
      <c r="F37" s="21">
        <v>607.33000000000004</v>
      </c>
    </row>
    <row r="38" spans="1:6" ht="24.95" customHeight="1">
      <c r="A38" s="71"/>
      <c r="B38" s="15" t="s">
        <v>17</v>
      </c>
      <c r="C38" s="16">
        <v>3</v>
      </c>
      <c r="D38" s="16">
        <v>611</v>
      </c>
      <c r="E38" s="16">
        <v>609</v>
      </c>
      <c r="F38" s="21">
        <v>610.33000000000004</v>
      </c>
    </row>
    <row r="39" spans="1:6" ht="24.95" customHeight="1">
      <c r="A39" s="71"/>
      <c r="B39" s="15" t="s">
        <v>37</v>
      </c>
      <c r="C39" s="16">
        <v>3</v>
      </c>
      <c r="D39" s="16">
        <v>612</v>
      </c>
      <c r="E39" s="16">
        <v>604</v>
      </c>
      <c r="F39" s="21">
        <v>607</v>
      </c>
    </row>
    <row r="40" spans="1:6" ht="24.95" customHeight="1">
      <c r="A40" s="71"/>
      <c r="B40" s="15" t="s">
        <v>69</v>
      </c>
      <c r="C40" s="16">
        <v>3</v>
      </c>
      <c r="D40" s="16">
        <v>608</v>
      </c>
      <c r="E40" s="16">
        <v>605</v>
      </c>
      <c r="F40" s="21">
        <v>606.66999999999996</v>
      </c>
    </row>
    <row r="41" spans="1:6" ht="24.95" customHeight="1">
      <c r="A41" s="71"/>
      <c r="B41" s="15" t="s">
        <v>73</v>
      </c>
      <c r="C41" s="16">
        <v>3</v>
      </c>
      <c r="D41" s="16">
        <v>605</v>
      </c>
      <c r="E41" s="16">
        <v>604</v>
      </c>
      <c r="F41" s="21">
        <v>604.66999999999996</v>
      </c>
    </row>
    <row r="42" spans="1:6" ht="24.95" customHeight="1">
      <c r="A42" s="71"/>
      <c r="B42" s="15" t="s">
        <v>54</v>
      </c>
      <c r="C42" s="16">
        <v>3</v>
      </c>
      <c r="D42" s="16">
        <v>607</v>
      </c>
      <c r="E42" s="16">
        <v>605</v>
      </c>
      <c r="F42" s="21">
        <v>606</v>
      </c>
    </row>
    <row r="43" spans="1:6" ht="24.95" customHeight="1">
      <c r="A43" s="71"/>
      <c r="B43" s="15" t="s">
        <v>39</v>
      </c>
      <c r="C43" s="16">
        <v>3</v>
      </c>
      <c r="D43" s="16">
        <v>606</v>
      </c>
      <c r="E43" s="16">
        <v>605</v>
      </c>
      <c r="F43" s="21">
        <v>605.33000000000004</v>
      </c>
    </row>
    <row r="44" spans="1:6" ht="24.95" customHeight="1">
      <c r="A44" s="71"/>
      <c r="B44" s="8" t="s">
        <v>16</v>
      </c>
      <c r="C44" s="9">
        <f>SUM(C37:C43)</f>
        <v>21</v>
      </c>
      <c r="D44" s="9">
        <f>MAX(D37:D43)</f>
        <v>612</v>
      </c>
      <c r="E44" s="9">
        <f>MIN(E37:E43)</f>
        <v>604</v>
      </c>
      <c r="F44" s="29">
        <f>SUMPRODUCT(C37:C43,F37:F43)/21</f>
        <v>606.76142857142861</v>
      </c>
    </row>
  </sheetData>
  <mergeCells count="5">
    <mergeCell ref="A1:F1"/>
    <mergeCell ref="A3:A6"/>
    <mergeCell ref="A7:A9"/>
    <mergeCell ref="A10:A36"/>
    <mergeCell ref="A37:A44"/>
  </mergeCells>
  <phoneticPr fontId="1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sqref="A1:F1"/>
    </sheetView>
  </sheetViews>
  <sheetFormatPr defaultRowHeight="13.5"/>
  <cols>
    <col min="1" max="1" width="13.25" bestFit="1" customWidth="1"/>
    <col min="2" max="2" width="30.625" customWidth="1"/>
    <col min="3" max="4" width="8.75" customWidth="1"/>
    <col min="6" max="6" width="9" style="11"/>
  </cols>
  <sheetData>
    <row r="1" spans="1:6" ht="39.950000000000003" customHeight="1">
      <c r="A1" s="60" t="s">
        <v>135</v>
      </c>
      <c r="B1" s="60"/>
      <c r="C1" s="60"/>
      <c r="D1" s="60"/>
      <c r="E1" s="60"/>
      <c r="F1" s="60"/>
    </row>
    <row r="2" spans="1:6" ht="24.95" customHeight="1">
      <c r="A2" s="17" t="s">
        <v>0</v>
      </c>
      <c r="B2" s="17" t="s">
        <v>2</v>
      </c>
      <c r="C2" s="10" t="s">
        <v>4</v>
      </c>
      <c r="D2" s="17" t="s">
        <v>6</v>
      </c>
      <c r="E2" s="17" t="s">
        <v>8</v>
      </c>
      <c r="F2" s="17" t="s">
        <v>10</v>
      </c>
    </row>
    <row r="3" spans="1:6" ht="24.95" customHeight="1">
      <c r="A3" s="63" t="s">
        <v>46</v>
      </c>
      <c r="B3" s="18" t="s">
        <v>29</v>
      </c>
      <c r="C3" s="16">
        <v>2</v>
      </c>
      <c r="D3" s="16">
        <v>597</v>
      </c>
      <c r="E3" s="16">
        <v>591</v>
      </c>
      <c r="F3" s="21">
        <v>594</v>
      </c>
    </row>
    <row r="4" spans="1:6" ht="24.95" customHeight="1">
      <c r="A4" s="63"/>
      <c r="B4" s="18" t="s">
        <v>15</v>
      </c>
      <c r="C4" s="16">
        <v>2</v>
      </c>
      <c r="D4" s="16">
        <v>585</v>
      </c>
      <c r="E4" s="16">
        <v>584</v>
      </c>
      <c r="F4" s="21">
        <v>584.5</v>
      </c>
    </row>
    <row r="5" spans="1:6" ht="24.95" customHeight="1">
      <c r="A5" s="63"/>
      <c r="B5" s="18" t="s">
        <v>26</v>
      </c>
      <c r="C5" s="16">
        <v>2</v>
      </c>
      <c r="D5" s="16">
        <v>588</v>
      </c>
      <c r="E5" s="16">
        <v>585</v>
      </c>
      <c r="F5" s="21">
        <v>586.5</v>
      </c>
    </row>
    <row r="6" spans="1:6" ht="24.95" customHeight="1">
      <c r="A6" s="63"/>
      <c r="B6" s="18" t="s">
        <v>25</v>
      </c>
      <c r="C6" s="16">
        <v>2</v>
      </c>
      <c r="D6" s="16">
        <v>592</v>
      </c>
      <c r="E6" s="16">
        <v>585</v>
      </c>
      <c r="F6" s="21">
        <v>588.5</v>
      </c>
    </row>
    <row r="7" spans="1:6" ht="24.95" customHeight="1">
      <c r="A7" s="63"/>
      <c r="B7" s="18" t="s">
        <v>12</v>
      </c>
      <c r="C7" s="16">
        <v>2</v>
      </c>
      <c r="D7" s="16">
        <v>602</v>
      </c>
      <c r="E7" s="16">
        <v>594</v>
      </c>
      <c r="F7" s="21">
        <v>598</v>
      </c>
    </row>
    <row r="8" spans="1:6" ht="24.95" customHeight="1">
      <c r="A8" s="63"/>
      <c r="B8" s="18" t="s">
        <v>40</v>
      </c>
      <c r="C8" s="16">
        <v>2</v>
      </c>
      <c r="D8" s="16">
        <v>586</v>
      </c>
      <c r="E8" s="16">
        <v>585</v>
      </c>
      <c r="F8" s="21">
        <v>585.5</v>
      </c>
    </row>
    <row r="9" spans="1:6" ht="24.95" customHeight="1">
      <c r="A9" s="63"/>
      <c r="B9" s="17" t="s">
        <v>16</v>
      </c>
      <c r="C9" s="5">
        <f>SUM(C3:C8)</f>
        <v>12</v>
      </c>
      <c r="D9" s="5">
        <f>MAX(D3:D8)</f>
        <v>602</v>
      </c>
      <c r="E9" s="5">
        <f>MIN(E3:E8)</f>
        <v>584</v>
      </c>
      <c r="F9" s="13">
        <f>SUMPRODUCT(C3:C8,F3:F8)/C9</f>
        <v>589.5</v>
      </c>
    </row>
    <row r="10" spans="1:6" ht="24.95" customHeight="1">
      <c r="A10" s="63" t="s">
        <v>82</v>
      </c>
      <c r="B10" s="18" t="s">
        <v>37</v>
      </c>
      <c r="C10" s="16">
        <v>2</v>
      </c>
      <c r="D10" s="16">
        <v>568</v>
      </c>
      <c r="E10" s="16">
        <v>566</v>
      </c>
      <c r="F10" s="21">
        <v>567</v>
      </c>
    </row>
    <row r="11" spans="1:6" ht="24.95" customHeight="1">
      <c r="A11" s="69"/>
      <c r="B11" s="18" t="s">
        <v>69</v>
      </c>
      <c r="C11" s="18">
        <v>2</v>
      </c>
      <c r="D11" s="16">
        <v>571</v>
      </c>
      <c r="E11" s="16">
        <v>569</v>
      </c>
      <c r="F11" s="21">
        <v>570</v>
      </c>
    </row>
    <row r="12" spans="1:6" ht="24.95" customHeight="1">
      <c r="A12" s="69"/>
      <c r="B12" s="1" t="s">
        <v>16</v>
      </c>
      <c r="C12" s="2">
        <f>SUM(C10:C11)</f>
        <v>4</v>
      </c>
      <c r="D12" s="2">
        <f>MAX(D10:D11)</f>
        <v>571</v>
      </c>
      <c r="E12" s="2">
        <f>MIN(E10:E11)</f>
        <v>566</v>
      </c>
      <c r="F12" s="30">
        <f>SUMPRODUCT(C10:C11,F10:F11)/C12</f>
        <v>568.5</v>
      </c>
    </row>
    <row r="13" spans="1:6" ht="24.95" customHeight="1">
      <c r="A13" s="63" t="s">
        <v>24</v>
      </c>
      <c r="B13" s="18" t="s">
        <v>29</v>
      </c>
      <c r="C13" s="16">
        <v>2</v>
      </c>
      <c r="D13" s="16">
        <v>590</v>
      </c>
      <c r="E13" s="16">
        <v>590</v>
      </c>
      <c r="F13" s="21">
        <v>590</v>
      </c>
    </row>
    <row r="14" spans="1:6" ht="24.95" customHeight="1">
      <c r="A14" s="63"/>
      <c r="B14" s="18" t="s">
        <v>63</v>
      </c>
      <c r="C14" s="16">
        <v>2</v>
      </c>
      <c r="D14" s="16">
        <v>600</v>
      </c>
      <c r="E14" s="16">
        <v>592</v>
      </c>
      <c r="F14" s="21">
        <v>596</v>
      </c>
    </row>
    <row r="15" spans="1:6" ht="24.95" customHeight="1">
      <c r="A15" s="63"/>
      <c r="B15" s="18" t="s">
        <v>27</v>
      </c>
      <c r="C15" s="16">
        <v>2</v>
      </c>
      <c r="D15" s="16">
        <v>594</v>
      </c>
      <c r="E15" s="16">
        <v>590</v>
      </c>
      <c r="F15" s="21">
        <v>592</v>
      </c>
    </row>
    <row r="16" spans="1:6" ht="24.95" customHeight="1">
      <c r="A16" s="63"/>
      <c r="B16" s="18" t="s">
        <v>15</v>
      </c>
      <c r="C16" s="16">
        <v>3</v>
      </c>
      <c r="D16" s="16">
        <v>594</v>
      </c>
      <c r="E16" s="16">
        <v>591</v>
      </c>
      <c r="F16" s="21">
        <v>592.66999999999996</v>
      </c>
    </row>
    <row r="17" spans="1:6" ht="24.95" customHeight="1">
      <c r="A17" s="63"/>
      <c r="B17" s="18" t="s">
        <v>26</v>
      </c>
      <c r="C17" s="16">
        <v>5</v>
      </c>
      <c r="D17" s="16">
        <v>593</v>
      </c>
      <c r="E17" s="16">
        <v>590</v>
      </c>
      <c r="F17" s="21">
        <v>591.4</v>
      </c>
    </row>
    <row r="18" spans="1:6" ht="24.95" customHeight="1">
      <c r="A18" s="63"/>
      <c r="B18" s="18" t="s">
        <v>25</v>
      </c>
      <c r="C18" s="16">
        <v>2</v>
      </c>
      <c r="D18" s="16">
        <v>590</v>
      </c>
      <c r="E18" s="16">
        <v>589</v>
      </c>
      <c r="F18" s="21">
        <v>589.5</v>
      </c>
    </row>
    <row r="19" spans="1:6" ht="24.95" customHeight="1">
      <c r="A19" s="63"/>
      <c r="B19" s="18" t="s">
        <v>19</v>
      </c>
      <c r="C19" s="16">
        <v>2</v>
      </c>
      <c r="D19" s="16">
        <v>593</v>
      </c>
      <c r="E19" s="16">
        <v>593</v>
      </c>
      <c r="F19" s="21">
        <v>593</v>
      </c>
    </row>
    <row r="20" spans="1:6" ht="24.95" customHeight="1">
      <c r="A20" s="63"/>
      <c r="B20" s="18" t="s">
        <v>60</v>
      </c>
      <c r="C20" s="16">
        <v>2</v>
      </c>
      <c r="D20" s="16">
        <v>591</v>
      </c>
      <c r="E20" s="16">
        <v>589</v>
      </c>
      <c r="F20" s="21">
        <v>590</v>
      </c>
    </row>
    <row r="21" spans="1:6" ht="24.95" customHeight="1">
      <c r="A21" s="63"/>
      <c r="B21" s="18" t="s">
        <v>56</v>
      </c>
      <c r="C21" s="16">
        <v>2</v>
      </c>
      <c r="D21" s="16">
        <v>593</v>
      </c>
      <c r="E21" s="16">
        <v>591</v>
      </c>
      <c r="F21" s="21">
        <v>592</v>
      </c>
    </row>
    <row r="22" spans="1:6" ht="24.95" customHeight="1">
      <c r="A22" s="63"/>
      <c r="B22" s="18" t="s">
        <v>12</v>
      </c>
      <c r="C22" s="16">
        <v>7</v>
      </c>
      <c r="D22" s="16">
        <v>601</v>
      </c>
      <c r="E22" s="16">
        <v>595</v>
      </c>
      <c r="F22" s="21">
        <v>597.86</v>
      </c>
    </row>
    <row r="23" spans="1:6" ht="24.95" customHeight="1">
      <c r="A23" s="63"/>
      <c r="B23" s="18" t="s">
        <v>33</v>
      </c>
      <c r="C23" s="16">
        <v>2</v>
      </c>
      <c r="D23" s="16">
        <v>590</v>
      </c>
      <c r="E23" s="16">
        <v>589</v>
      </c>
      <c r="F23" s="21">
        <v>589.5</v>
      </c>
    </row>
    <row r="24" spans="1:6" ht="24.95" customHeight="1">
      <c r="A24" s="63"/>
      <c r="B24" s="18" t="s">
        <v>13</v>
      </c>
      <c r="C24" s="16">
        <v>2</v>
      </c>
      <c r="D24" s="16">
        <v>597</v>
      </c>
      <c r="E24" s="16">
        <v>592</v>
      </c>
      <c r="F24" s="21">
        <v>594.5</v>
      </c>
    </row>
    <row r="25" spans="1:6" ht="24.95" customHeight="1">
      <c r="A25" s="63"/>
      <c r="B25" s="18" t="s">
        <v>28</v>
      </c>
      <c r="C25" s="16">
        <v>2</v>
      </c>
      <c r="D25" s="16">
        <v>594</v>
      </c>
      <c r="E25" s="16">
        <v>593</v>
      </c>
      <c r="F25" s="21">
        <v>593.5</v>
      </c>
    </row>
    <row r="26" spans="1:6" ht="24.95" customHeight="1">
      <c r="A26" s="63"/>
      <c r="B26" s="18" t="s">
        <v>88</v>
      </c>
      <c r="C26" s="16">
        <v>3</v>
      </c>
      <c r="D26" s="16">
        <v>590</v>
      </c>
      <c r="E26" s="16">
        <v>590</v>
      </c>
      <c r="F26" s="21">
        <v>590</v>
      </c>
    </row>
    <row r="27" spans="1:6" ht="24.95" customHeight="1">
      <c r="A27" s="63"/>
      <c r="B27" s="18" t="s">
        <v>40</v>
      </c>
      <c r="C27" s="16">
        <v>2</v>
      </c>
      <c r="D27" s="16">
        <v>590</v>
      </c>
      <c r="E27" s="16">
        <v>589</v>
      </c>
      <c r="F27" s="21">
        <v>589.5</v>
      </c>
    </row>
    <row r="28" spans="1:6" ht="24.95" customHeight="1">
      <c r="A28" s="63"/>
      <c r="B28" s="17" t="s">
        <v>16</v>
      </c>
      <c r="C28" s="5">
        <f>SUM(C13:C27)</f>
        <v>40</v>
      </c>
      <c r="D28" s="5">
        <f>MAX(D13:D27)</f>
        <v>601</v>
      </c>
      <c r="E28" s="5">
        <f>MIN(E13:E27)</f>
        <v>589</v>
      </c>
      <c r="F28" s="13">
        <f>SUMPRODUCT(C13:C27,F13:F27)/C28</f>
        <v>592.72574999999995</v>
      </c>
    </row>
    <row r="29" spans="1:6" ht="24.95" customHeight="1">
      <c r="A29" s="63" t="s">
        <v>35</v>
      </c>
      <c r="B29" s="18" t="s">
        <v>17</v>
      </c>
      <c r="C29" s="16">
        <v>2</v>
      </c>
      <c r="D29" s="16">
        <v>575</v>
      </c>
      <c r="E29" s="16">
        <v>570</v>
      </c>
      <c r="F29" s="21">
        <v>572.5</v>
      </c>
    </row>
    <row r="30" spans="1:6" ht="24.95" customHeight="1">
      <c r="A30" s="63"/>
      <c r="B30" s="18" t="s">
        <v>37</v>
      </c>
      <c r="C30" s="16">
        <v>2</v>
      </c>
      <c r="D30" s="16">
        <v>568</v>
      </c>
      <c r="E30" s="16">
        <v>568</v>
      </c>
      <c r="F30" s="21">
        <v>568</v>
      </c>
    </row>
    <row r="31" spans="1:6" ht="24.95" customHeight="1">
      <c r="A31" s="63"/>
      <c r="B31" s="18" t="s">
        <v>18</v>
      </c>
      <c r="C31" s="16">
        <v>2</v>
      </c>
      <c r="D31" s="16">
        <v>574</v>
      </c>
      <c r="E31" s="16">
        <v>571</v>
      </c>
      <c r="F31" s="21">
        <v>572.5</v>
      </c>
    </row>
    <row r="32" spans="1:6" ht="24.95" customHeight="1">
      <c r="A32" s="63"/>
      <c r="B32" s="18" t="s">
        <v>73</v>
      </c>
      <c r="C32" s="16">
        <v>2</v>
      </c>
      <c r="D32" s="16">
        <v>566</v>
      </c>
      <c r="E32" s="16">
        <v>566</v>
      </c>
      <c r="F32" s="21">
        <v>566</v>
      </c>
    </row>
    <row r="33" spans="1:6" ht="24.95" customHeight="1">
      <c r="A33" s="63"/>
      <c r="B33" s="18" t="s">
        <v>56</v>
      </c>
      <c r="C33" s="16">
        <v>2</v>
      </c>
      <c r="D33" s="16">
        <v>568</v>
      </c>
      <c r="E33" s="16">
        <v>567</v>
      </c>
      <c r="F33" s="21">
        <v>567.5</v>
      </c>
    </row>
    <row r="34" spans="1:6" ht="24.95" customHeight="1">
      <c r="A34" s="63"/>
      <c r="B34" s="18" t="s">
        <v>54</v>
      </c>
      <c r="C34" s="16">
        <v>2</v>
      </c>
      <c r="D34" s="16">
        <v>569</v>
      </c>
      <c r="E34" s="16">
        <v>567</v>
      </c>
      <c r="F34" s="21">
        <v>568</v>
      </c>
    </row>
    <row r="35" spans="1:6" ht="24.95" customHeight="1">
      <c r="A35" s="63"/>
      <c r="B35" s="18" t="s">
        <v>39</v>
      </c>
      <c r="C35" s="16">
        <v>2</v>
      </c>
      <c r="D35" s="16">
        <v>567</v>
      </c>
      <c r="E35" s="16">
        <v>567</v>
      </c>
      <c r="F35" s="21">
        <v>567</v>
      </c>
    </row>
    <row r="36" spans="1:6" ht="24.95" customHeight="1">
      <c r="A36" s="63"/>
      <c r="B36" s="17" t="s">
        <v>16</v>
      </c>
      <c r="C36" s="5">
        <f>SUM(C29:C35)</f>
        <v>14</v>
      </c>
      <c r="D36" s="5">
        <f>MAX(D29:D35)</f>
        <v>575</v>
      </c>
      <c r="E36" s="5">
        <f>MIN(E29:E35)</f>
        <v>566</v>
      </c>
      <c r="F36" s="13">
        <f>SUMPRODUCT(C29:C35,F29:F35)/C36</f>
        <v>568.78571428571433</v>
      </c>
    </row>
  </sheetData>
  <mergeCells count="5">
    <mergeCell ref="A1:F1"/>
    <mergeCell ref="A3:A9"/>
    <mergeCell ref="A13:A28"/>
    <mergeCell ref="A29:A36"/>
    <mergeCell ref="A10:A12"/>
  </mergeCells>
  <phoneticPr fontId="1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sqref="A1:F1"/>
    </sheetView>
  </sheetViews>
  <sheetFormatPr defaultRowHeight="13.5"/>
  <cols>
    <col min="1" max="1" width="14.875" customWidth="1"/>
    <col min="2" max="2" width="31.75" customWidth="1"/>
    <col min="3" max="3" width="9.5" customWidth="1"/>
  </cols>
  <sheetData>
    <row r="1" spans="1:6" ht="39.950000000000003" customHeight="1">
      <c r="A1" s="60" t="s">
        <v>105</v>
      </c>
      <c r="B1" s="60"/>
      <c r="C1" s="60"/>
      <c r="D1" s="60"/>
      <c r="E1" s="60"/>
      <c r="F1" s="60"/>
    </row>
    <row r="2" spans="1:6" ht="24.95" customHeight="1">
      <c r="A2" s="7" t="s">
        <v>0</v>
      </c>
      <c r="B2" s="7" t="s">
        <v>2</v>
      </c>
      <c r="C2" s="7" t="s">
        <v>4</v>
      </c>
      <c r="D2" s="7" t="s">
        <v>6</v>
      </c>
      <c r="E2" s="7" t="s">
        <v>8</v>
      </c>
      <c r="F2" s="7" t="s">
        <v>10</v>
      </c>
    </row>
    <row r="3" spans="1:6" ht="24.95" customHeight="1">
      <c r="A3" s="64" t="s">
        <v>46</v>
      </c>
      <c r="B3" s="15" t="s">
        <v>29</v>
      </c>
      <c r="C3" s="16">
        <v>1</v>
      </c>
      <c r="D3" s="16">
        <v>564</v>
      </c>
      <c r="E3" s="16">
        <v>564</v>
      </c>
      <c r="F3" s="21">
        <v>564</v>
      </c>
    </row>
    <row r="4" spans="1:6" ht="24.95" customHeight="1">
      <c r="A4" s="65"/>
      <c r="B4" s="15" t="s">
        <v>15</v>
      </c>
      <c r="C4" s="16">
        <v>2</v>
      </c>
      <c r="D4" s="16">
        <v>570</v>
      </c>
      <c r="E4" s="16">
        <v>566</v>
      </c>
      <c r="F4" s="21">
        <v>568</v>
      </c>
    </row>
    <row r="5" spans="1:6" ht="24.95" customHeight="1">
      <c r="A5" s="65"/>
      <c r="B5" s="15" t="s">
        <v>26</v>
      </c>
      <c r="C5" s="16">
        <v>2</v>
      </c>
      <c r="D5" s="16">
        <v>571</v>
      </c>
      <c r="E5" s="16">
        <v>568</v>
      </c>
      <c r="F5" s="21">
        <v>569.5</v>
      </c>
    </row>
    <row r="6" spans="1:6" ht="24.95" customHeight="1">
      <c r="A6" s="65"/>
      <c r="B6" s="15" t="s">
        <v>25</v>
      </c>
      <c r="C6" s="16">
        <v>2</v>
      </c>
      <c r="D6" s="16">
        <v>565</v>
      </c>
      <c r="E6" s="16">
        <v>565</v>
      </c>
      <c r="F6" s="21">
        <v>565</v>
      </c>
    </row>
    <row r="7" spans="1:6" ht="24.95" customHeight="1">
      <c r="A7" s="65"/>
      <c r="B7" s="15" t="s">
        <v>14</v>
      </c>
      <c r="C7" s="16">
        <v>2</v>
      </c>
      <c r="D7" s="16">
        <v>567</v>
      </c>
      <c r="E7" s="16">
        <v>566</v>
      </c>
      <c r="F7" s="21">
        <v>566.5</v>
      </c>
    </row>
    <row r="8" spans="1:6" ht="24.95" customHeight="1">
      <c r="A8" s="65"/>
      <c r="B8" s="15" t="s">
        <v>12</v>
      </c>
      <c r="C8" s="16">
        <v>2</v>
      </c>
      <c r="D8" s="16">
        <v>574</v>
      </c>
      <c r="E8" s="16">
        <v>571</v>
      </c>
      <c r="F8" s="21">
        <v>572.5</v>
      </c>
    </row>
    <row r="9" spans="1:6" ht="24.95" customHeight="1">
      <c r="A9" s="65"/>
      <c r="B9" s="15" t="s">
        <v>33</v>
      </c>
      <c r="C9" s="16">
        <v>2</v>
      </c>
      <c r="D9" s="16">
        <v>566</v>
      </c>
      <c r="E9" s="16">
        <v>564</v>
      </c>
      <c r="F9" s="21">
        <v>565</v>
      </c>
    </row>
    <row r="10" spans="1:6" ht="24.95" customHeight="1">
      <c r="A10" s="65"/>
      <c r="B10" s="15" t="s">
        <v>64</v>
      </c>
      <c r="C10" s="16">
        <v>3</v>
      </c>
      <c r="D10" s="16">
        <v>564</v>
      </c>
      <c r="E10" s="16">
        <v>563</v>
      </c>
      <c r="F10" s="21">
        <v>563.66999999999996</v>
      </c>
    </row>
    <row r="11" spans="1:6" ht="24.95" customHeight="1">
      <c r="A11" s="65"/>
      <c r="B11" s="15" t="s">
        <v>40</v>
      </c>
      <c r="C11" s="16">
        <v>2</v>
      </c>
      <c r="D11" s="16">
        <v>564</v>
      </c>
      <c r="E11" s="16">
        <v>564</v>
      </c>
      <c r="F11" s="21">
        <v>564</v>
      </c>
    </row>
    <row r="12" spans="1:6" ht="24.95" customHeight="1">
      <c r="A12" s="66"/>
      <c r="B12" s="14" t="s">
        <v>16</v>
      </c>
      <c r="C12" s="5">
        <f>SUM(C3:C11)</f>
        <v>18</v>
      </c>
      <c r="D12" s="5">
        <f>MAX(D3:D11)</f>
        <v>574</v>
      </c>
      <c r="E12" s="5">
        <f>MIN(E3:E11)</f>
        <v>563</v>
      </c>
      <c r="F12" s="13">
        <f>SUMPRODUCT(C3:C11,F3:F11)/18</f>
        <v>566.44500000000005</v>
      </c>
    </row>
    <row r="13" spans="1:6" ht="24.95" customHeight="1">
      <c r="A13" s="64" t="s">
        <v>75</v>
      </c>
      <c r="B13" s="15" t="s">
        <v>37</v>
      </c>
      <c r="C13" s="16">
        <v>2</v>
      </c>
      <c r="D13" s="16">
        <v>536</v>
      </c>
      <c r="E13" s="16">
        <v>536</v>
      </c>
      <c r="F13" s="21">
        <v>536</v>
      </c>
    </row>
    <row r="14" spans="1:6" ht="24.95" customHeight="1">
      <c r="A14" s="65"/>
      <c r="B14" s="15" t="s">
        <v>18</v>
      </c>
      <c r="C14" s="16">
        <v>3</v>
      </c>
      <c r="D14" s="16">
        <v>542</v>
      </c>
      <c r="E14" s="16">
        <v>538</v>
      </c>
      <c r="F14" s="21">
        <v>540.33000000000004</v>
      </c>
    </row>
    <row r="15" spans="1:6" ht="24.95" customHeight="1">
      <c r="A15" s="65"/>
      <c r="B15" s="15" t="s">
        <v>54</v>
      </c>
      <c r="C15" s="16">
        <v>2</v>
      </c>
      <c r="D15" s="16">
        <v>537</v>
      </c>
      <c r="E15" s="16">
        <v>537</v>
      </c>
      <c r="F15" s="21">
        <v>537</v>
      </c>
    </row>
    <row r="16" spans="1:6" ht="24.95" customHeight="1">
      <c r="A16" s="66"/>
      <c r="B16" s="14" t="s">
        <v>16</v>
      </c>
      <c r="C16" s="5">
        <f>SUM(C13:C15)</f>
        <v>7</v>
      </c>
      <c r="D16" s="5">
        <f>MAX(D13:D15)</f>
        <v>542</v>
      </c>
      <c r="E16" s="5">
        <f>MIN(E13:E15)</f>
        <v>536</v>
      </c>
      <c r="F16" s="13">
        <f>SUMPRODUCT(C13:C15,F13:F15)/7</f>
        <v>538.14142857142861</v>
      </c>
    </row>
    <row r="17" spans="1:6" ht="24.95" customHeight="1">
      <c r="A17" s="64" t="s">
        <v>24</v>
      </c>
      <c r="B17" s="15" t="s">
        <v>30</v>
      </c>
      <c r="C17" s="16">
        <v>2</v>
      </c>
      <c r="D17" s="16">
        <v>563</v>
      </c>
      <c r="E17" s="16">
        <v>562</v>
      </c>
      <c r="F17" s="21">
        <v>562.5</v>
      </c>
    </row>
    <row r="18" spans="1:6" ht="24.95" customHeight="1">
      <c r="A18" s="65"/>
      <c r="B18" s="15" t="s">
        <v>41</v>
      </c>
      <c r="C18" s="16">
        <v>2</v>
      </c>
      <c r="D18" s="16">
        <v>559</v>
      </c>
      <c r="E18" s="16">
        <v>559</v>
      </c>
      <c r="F18" s="21">
        <v>559</v>
      </c>
    </row>
    <row r="19" spans="1:6" ht="24.95" customHeight="1">
      <c r="A19" s="65"/>
      <c r="B19" s="15" t="s">
        <v>59</v>
      </c>
      <c r="C19" s="16">
        <v>2</v>
      </c>
      <c r="D19" s="16">
        <v>561</v>
      </c>
      <c r="E19" s="16">
        <v>560</v>
      </c>
      <c r="F19" s="21">
        <v>560.5</v>
      </c>
    </row>
    <row r="20" spans="1:6" ht="24.95" customHeight="1">
      <c r="A20" s="65"/>
      <c r="B20" s="15" t="s">
        <v>29</v>
      </c>
      <c r="C20" s="16">
        <v>2</v>
      </c>
      <c r="D20" s="16">
        <v>563</v>
      </c>
      <c r="E20" s="16">
        <v>562</v>
      </c>
      <c r="F20" s="21">
        <v>562.5</v>
      </c>
    </row>
    <row r="21" spans="1:6" ht="24.95" customHeight="1">
      <c r="A21" s="65"/>
      <c r="B21" s="15" t="s">
        <v>66</v>
      </c>
      <c r="C21" s="16">
        <v>2</v>
      </c>
      <c r="D21" s="16">
        <v>562</v>
      </c>
      <c r="E21" s="16">
        <v>561</v>
      </c>
      <c r="F21" s="21">
        <v>561.5</v>
      </c>
    </row>
    <row r="22" spans="1:6" ht="24.95" customHeight="1">
      <c r="A22" s="65"/>
      <c r="B22" s="15" t="s">
        <v>63</v>
      </c>
      <c r="C22" s="16">
        <v>3</v>
      </c>
      <c r="D22" s="16">
        <v>562</v>
      </c>
      <c r="E22" s="16">
        <v>557</v>
      </c>
      <c r="F22" s="21">
        <v>559.33000000000004</v>
      </c>
    </row>
    <row r="23" spans="1:6" ht="24.95" customHeight="1">
      <c r="A23" s="65"/>
      <c r="B23" s="15" t="s">
        <v>50</v>
      </c>
      <c r="C23" s="16">
        <v>3</v>
      </c>
      <c r="D23" s="16">
        <v>560</v>
      </c>
      <c r="E23" s="16">
        <v>558</v>
      </c>
      <c r="F23" s="21">
        <v>559</v>
      </c>
    </row>
    <row r="24" spans="1:6" ht="24.95" customHeight="1">
      <c r="A24" s="65"/>
      <c r="B24" s="15" t="s">
        <v>51</v>
      </c>
      <c r="C24" s="16">
        <v>2</v>
      </c>
      <c r="D24" s="16">
        <v>566</v>
      </c>
      <c r="E24" s="16">
        <v>559</v>
      </c>
      <c r="F24" s="21">
        <v>562.5</v>
      </c>
    </row>
    <row r="25" spans="1:6" ht="24.95" customHeight="1">
      <c r="A25" s="65"/>
      <c r="B25" s="15" t="s">
        <v>27</v>
      </c>
      <c r="C25" s="16">
        <v>4</v>
      </c>
      <c r="D25" s="16">
        <v>574</v>
      </c>
      <c r="E25" s="16">
        <v>567</v>
      </c>
      <c r="F25" s="21">
        <v>571</v>
      </c>
    </row>
    <row r="26" spans="1:6" ht="24.95" customHeight="1">
      <c r="A26" s="65"/>
      <c r="B26" s="15" t="s">
        <v>67</v>
      </c>
      <c r="C26" s="16">
        <v>2</v>
      </c>
      <c r="D26" s="16">
        <v>560</v>
      </c>
      <c r="E26" s="16">
        <v>557</v>
      </c>
      <c r="F26" s="21">
        <v>558.5</v>
      </c>
    </row>
    <row r="27" spans="1:6" ht="24.95" customHeight="1">
      <c r="A27" s="65"/>
      <c r="B27" s="15" t="s">
        <v>15</v>
      </c>
      <c r="C27" s="16">
        <v>5</v>
      </c>
      <c r="D27" s="16">
        <v>567</v>
      </c>
      <c r="E27" s="16">
        <v>558</v>
      </c>
      <c r="F27" s="21">
        <v>562.6</v>
      </c>
    </row>
    <row r="28" spans="1:6" ht="24.95" customHeight="1">
      <c r="A28" s="65"/>
      <c r="B28" s="15" t="s">
        <v>65</v>
      </c>
      <c r="C28" s="16">
        <v>3</v>
      </c>
      <c r="D28" s="16">
        <v>567</v>
      </c>
      <c r="E28" s="16">
        <v>560</v>
      </c>
      <c r="F28" s="21">
        <v>564.33000000000004</v>
      </c>
    </row>
    <row r="29" spans="1:6" ht="24.95" customHeight="1">
      <c r="A29" s="65"/>
      <c r="B29" s="15" t="s">
        <v>17</v>
      </c>
      <c r="C29" s="16">
        <v>2</v>
      </c>
      <c r="D29" s="16">
        <v>559</v>
      </c>
      <c r="E29" s="16">
        <v>559</v>
      </c>
      <c r="F29" s="21">
        <v>559</v>
      </c>
    </row>
    <row r="30" spans="1:6" ht="24.95" customHeight="1">
      <c r="A30" s="65"/>
      <c r="B30" s="15" t="s">
        <v>26</v>
      </c>
      <c r="C30" s="16">
        <v>6</v>
      </c>
      <c r="D30" s="16">
        <v>562</v>
      </c>
      <c r="E30" s="16">
        <v>557</v>
      </c>
      <c r="F30" s="21">
        <v>559.5</v>
      </c>
    </row>
    <row r="31" spans="1:6" ht="24.95" customHeight="1">
      <c r="A31" s="65"/>
      <c r="B31" s="15" t="s">
        <v>62</v>
      </c>
      <c r="C31" s="16">
        <v>3</v>
      </c>
      <c r="D31" s="16">
        <v>566</v>
      </c>
      <c r="E31" s="16">
        <v>561</v>
      </c>
      <c r="F31" s="21">
        <v>564</v>
      </c>
    </row>
    <row r="32" spans="1:6" ht="24.95" customHeight="1">
      <c r="A32" s="65"/>
      <c r="B32" s="15" t="s">
        <v>18</v>
      </c>
      <c r="C32" s="16">
        <v>2</v>
      </c>
      <c r="D32" s="16">
        <v>565</v>
      </c>
      <c r="E32" s="16">
        <v>559</v>
      </c>
      <c r="F32" s="21">
        <v>562</v>
      </c>
    </row>
    <row r="33" spans="1:6" ht="24.95" customHeight="1">
      <c r="A33" s="65"/>
      <c r="B33" s="15" t="s">
        <v>25</v>
      </c>
      <c r="C33" s="16">
        <v>4</v>
      </c>
      <c r="D33" s="16">
        <v>568</v>
      </c>
      <c r="E33" s="16">
        <v>562</v>
      </c>
      <c r="F33" s="21">
        <v>565</v>
      </c>
    </row>
    <row r="34" spans="1:6" ht="24.95" customHeight="1">
      <c r="A34" s="65"/>
      <c r="B34" s="15" t="s">
        <v>32</v>
      </c>
      <c r="C34" s="16">
        <v>2</v>
      </c>
      <c r="D34" s="16">
        <v>557</v>
      </c>
      <c r="E34" s="16">
        <v>557</v>
      </c>
      <c r="F34" s="21">
        <v>557</v>
      </c>
    </row>
    <row r="35" spans="1:6" ht="24.95" customHeight="1">
      <c r="A35" s="65"/>
      <c r="B35" s="15" t="s">
        <v>31</v>
      </c>
      <c r="C35" s="16">
        <v>2</v>
      </c>
      <c r="D35" s="16">
        <v>559</v>
      </c>
      <c r="E35" s="16">
        <v>558</v>
      </c>
      <c r="F35" s="21">
        <v>558.5</v>
      </c>
    </row>
    <row r="36" spans="1:6" ht="24.95" customHeight="1">
      <c r="A36" s="65"/>
      <c r="B36" s="15" t="s">
        <v>68</v>
      </c>
      <c r="C36" s="16">
        <v>2</v>
      </c>
      <c r="D36" s="16">
        <v>557</v>
      </c>
      <c r="E36" s="16">
        <v>557</v>
      </c>
      <c r="F36" s="21">
        <v>557</v>
      </c>
    </row>
    <row r="37" spans="1:6" ht="24.95" customHeight="1">
      <c r="A37" s="65"/>
      <c r="B37" s="15" t="s">
        <v>14</v>
      </c>
      <c r="C37" s="16">
        <v>3</v>
      </c>
      <c r="D37" s="16">
        <v>567</v>
      </c>
      <c r="E37" s="16">
        <v>561</v>
      </c>
      <c r="F37" s="21">
        <v>563</v>
      </c>
    </row>
    <row r="38" spans="1:6" ht="24.95" customHeight="1">
      <c r="A38" s="65"/>
      <c r="B38" s="15" t="s">
        <v>60</v>
      </c>
      <c r="C38" s="16">
        <v>2</v>
      </c>
      <c r="D38" s="16">
        <v>561</v>
      </c>
      <c r="E38" s="16">
        <v>560</v>
      </c>
      <c r="F38" s="21">
        <v>560.5</v>
      </c>
    </row>
    <row r="39" spans="1:6" ht="24.95" customHeight="1">
      <c r="A39" s="65"/>
      <c r="B39" s="15" t="s">
        <v>58</v>
      </c>
      <c r="C39" s="16">
        <v>2</v>
      </c>
      <c r="D39" s="16">
        <v>560</v>
      </c>
      <c r="E39" s="16">
        <v>560</v>
      </c>
      <c r="F39" s="21">
        <v>560</v>
      </c>
    </row>
    <row r="40" spans="1:6" ht="24.95" customHeight="1">
      <c r="A40" s="65"/>
      <c r="B40" s="15" t="s">
        <v>56</v>
      </c>
      <c r="C40" s="16">
        <v>2</v>
      </c>
      <c r="D40" s="16">
        <v>558</v>
      </c>
      <c r="E40" s="16">
        <v>558</v>
      </c>
      <c r="F40" s="21">
        <v>558</v>
      </c>
    </row>
    <row r="41" spans="1:6" ht="24.95" customHeight="1">
      <c r="A41" s="65"/>
      <c r="B41" s="15" t="s">
        <v>57</v>
      </c>
      <c r="C41" s="16">
        <v>3</v>
      </c>
      <c r="D41" s="16">
        <v>562</v>
      </c>
      <c r="E41" s="16">
        <v>560</v>
      </c>
      <c r="F41" s="21">
        <v>561</v>
      </c>
    </row>
    <row r="42" spans="1:6" ht="24.95" customHeight="1">
      <c r="A42" s="65"/>
      <c r="B42" s="15" t="s">
        <v>12</v>
      </c>
      <c r="C42" s="16">
        <v>10</v>
      </c>
      <c r="D42" s="16">
        <v>586</v>
      </c>
      <c r="E42" s="16">
        <v>567</v>
      </c>
      <c r="F42" s="21">
        <v>575.70000000000005</v>
      </c>
    </row>
    <row r="43" spans="1:6" ht="24.95" customHeight="1">
      <c r="A43" s="65"/>
      <c r="B43" s="15" t="s">
        <v>33</v>
      </c>
      <c r="C43" s="16">
        <v>3</v>
      </c>
      <c r="D43" s="16">
        <v>573</v>
      </c>
      <c r="E43" s="16">
        <v>565</v>
      </c>
      <c r="F43" s="21">
        <v>568.33000000000004</v>
      </c>
    </row>
    <row r="44" spans="1:6" ht="24.95" customHeight="1">
      <c r="A44" s="65"/>
      <c r="B44" s="15" t="s">
        <v>34</v>
      </c>
      <c r="C44" s="16">
        <v>3</v>
      </c>
      <c r="D44" s="16">
        <v>560</v>
      </c>
      <c r="E44" s="16">
        <v>557</v>
      </c>
      <c r="F44" s="21">
        <v>559</v>
      </c>
    </row>
    <row r="45" spans="1:6" ht="24.95" customHeight="1">
      <c r="A45" s="65"/>
      <c r="B45" s="15" t="s">
        <v>49</v>
      </c>
      <c r="C45" s="16">
        <v>3</v>
      </c>
      <c r="D45" s="16">
        <v>561</v>
      </c>
      <c r="E45" s="16">
        <v>557</v>
      </c>
      <c r="F45" s="21">
        <v>559.33000000000004</v>
      </c>
    </row>
    <row r="46" spans="1:6" ht="24.95" customHeight="1">
      <c r="A46" s="65"/>
      <c r="B46" s="15" t="s">
        <v>48</v>
      </c>
      <c r="C46" s="16">
        <v>2</v>
      </c>
      <c r="D46" s="16">
        <v>558</v>
      </c>
      <c r="E46" s="16">
        <v>558</v>
      </c>
      <c r="F46" s="21">
        <v>558</v>
      </c>
    </row>
    <row r="47" spans="1:6" ht="24.95" customHeight="1">
      <c r="A47" s="65"/>
      <c r="B47" s="15" t="s">
        <v>13</v>
      </c>
      <c r="C47" s="16">
        <v>3</v>
      </c>
      <c r="D47" s="16">
        <v>584</v>
      </c>
      <c r="E47" s="16">
        <v>560</v>
      </c>
      <c r="F47" s="21">
        <v>570</v>
      </c>
    </row>
    <row r="48" spans="1:6" ht="24.95" customHeight="1">
      <c r="A48" s="65"/>
      <c r="B48" s="15" t="s">
        <v>28</v>
      </c>
      <c r="C48" s="16">
        <v>4</v>
      </c>
      <c r="D48" s="16">
        <v>560</v>
      </c>
      <c r="E48" s="16">
        <v>560</v>
      </c>
      <c r="F48" s="21">
        <v>560</v>
      </c>
    </row>
    <row r="49" spans="1:6" ht="24.95" customHeight="1">
      <c r="A49" s="65"/>
      <c r="B49" s="15" t="s">
        <v>61</v>
      </c>
      <c r="C49" s="16">
        <v>2</v>
      </c>
      <c r="D49" s="16">
        <v>564</v>
      </c>
      <c r="E49" s="16">
        <v>561</v>
      </c>
      <c r="F49" s="21">
        <v>562.5</v>
      </c>
    </row>
    <row r="50" spans="1:6" ht="24.95" customHeight="1">
      <c r="A50" s="65"/>
      <c r="B50" s="15" t="s">
        <v>47</v>
      </c>
      <c r="C50" s="16">
        <v>2</v>
      </c>
      <c r="D50" s="16">
        <v>560</v>
      </c>
      <c r="E50" s="16">
        <v>560</v>
      </c>
      <c r="F50" s="21">
        <v>560</v>
      </c>
    </row>
    <row r="51" spans="1:6" ht="24.95" customHeight="1">
      <c r="A51" s="65"/>
      <c r="B51" s="15" t="s">
        <v>52</v>
      </c>
      <c r="C51" s="16">
        <v>2</v>
      </c>
      <c r="D51" s="16">
        <v>563</v>
      </c>
      <c r="E51" s="16">
        <v>560</v>
      </c>
      <c r="F51" s="21">
        <v>561.5</v>
      </c>
    </row>
    <row r="52" spans="1:6" ht="24.95" customHeight="1">
      <c r="A52" s="65"/>
      <c r="B52" s="15" t="s">
        <v>87</v>
      </c>
      <c r="C52" s="16">
        <v>3</v>
      </c>
      <c r="D52" s="16">
        <v>560</v>
      </c>
      <c r="E52" s="16">
        <v>559</v>
      </c>
      <c r="F52" s="21">
        <v>559.66999999999996</v>
      </c>
    </row>
    <row r="53" spans="1:6" ht="24.95" customHeight="1">
      <c r="A53" s="65"/>
      <c r="B53" s="15" t="s">
        <v>88</v>
      </c>
      <c r="C53" s="16">
        <v>3</v>
      </c>
      <c r="D53" s="16">
        <v>558</v>
      </c>
      <c r="E53" s="16">
        <v>558</v>
      </c>
      <c r="F53" s="21">
        <v>558</v>
      </c>
    </row>
    <row r="54" spans="1:6" ht="24.95" customHeight="1">
      <c r="A54" s="65"/>
      <c r="B54" s="15" t="s">
        <v>64</v>
      </c>
      <c r="C54" s="16">
        <v>2</v>
      </c>
      <c r="D54" s="16">
        <v>559</v>
      </c>
      <c r="E54" s="16">
        <v>559</v>
      </c>
      <c r="F54" s="21">
        <v>559</v>
      </c>
    </row>
    <row r="55" spans="1:6" ht="24.95" customHeight="1">
      <c r="A55" s="65"/>
      <c r="B55" s="15" t="s">
        <v>89</v>
      </c>
      <c r="C55" s="16">
        <v>3</v>
      </c>
      <c r="D55" s="16">
        <v>566</v>
      </c>
      <c r="E55" s="16">
        <v>559</v>
      </c>
      <c r="F55" s="21">
        <v>562</v>
      </c>
    </row>
    <row r="56" spans="1:6" ht="24.95" customHeight="1">
      <c r="A56" s="65"/>
      <c r="B56" s="15" t="s">
        <v>40</v>
      </c>
      <c r="C56" s="16">
        <v>2</v>
      </c>
      <c r="D56" s="16">
        <v>560</v>
      </c>
      <c r="E56" s="16">
        <v>559</v>
      </c>
      <c r="F56" s="21">
        <v>559.5</v>
      </c>
    </row>
    <row r="57" spans="1:6" ht="24.95" customHeight="1">
      <c r="A57" s="66"/>
      <c r="B57" s="14" t="s">
        <v>16</v>
      </c>
      <c r="C57" s="5">
        <f>SUM(C17:C56)</f>
        <v>114</v>
      </c>
      <c r="D57" s="5">
        <f>MAX(D17:D56)</f>
        <v>586</v>
      </c>
      <c r="E57" s="5">
        <f>MIN(E17:E56)</f>
        <v>557</v>
      </c>
      <c r="F57" s="13">
        <f>SUMPRODUCT(C17:C56,F17:F56)/114</f>
        <v>562.7278070175438</v>
      </c>
    </row>
    <row r="58" spans="1:6" ht="24.95" customHeight="1">
      <c r="A58" s="64" t="s">
        <v>35</v>
      </c>
      <c r="B58" s="15" t="s">
        <v>17</v>
      </c>
      <c r="C58" s="16">
        <v>4</v>
      </c>
      <c r="D58" s="16">
        <v>542</v>
      </c>
      <c r="E58" s="16">
        <v>538</v>
      </c>
      <c r="F58" s="21">
        <v>540</v>
      </c>
    </row>
    <row r="59" spans="1:6" ht="24.95" customHeight="1">
      <c r="A59" s="65"/>
      <c r="B59" s="15" t="s">
        <v>37</v>
      </c>
      <c r="C59" s="16">
        <v>3</v>
      </c>
      <c r="D59" s="16">
        <v>542</v>
      </c>
      <c r="E59" s="16">
        <v>535</v>
      </c>
      <c r="F59" s="21">
        <v>539</v>
      </c>
    </row>
    <row r="60" spans="1:6" ht="24.95" customHeight="1">
      <c r="A60" s="65"/>
      <c r="B60" s="15" t="s">
        <v>38</v>
      </c>
      <c r="C60" s="16">
        <v>2</v>
      </c>
      <c r="D60" s="16">
        <v>537</v>
      </c>
      <c r="E60" s="16">
        <v>536</v>
      </c>
      <c r="F60" s="21">
        <v>536.5</v>
      </c>
    </row>
    <row r="61" spans="1:6" ht="24.95" customHeight="1">
      <c r="A61" s="65"/>
      <c r="B61" s="15" t="s">
        <v>31</v>
      </c>
      <c r="C61" s="16">
        <v>4</v>
      </c>
      <c r="D61" s="16">
        <v>548</v>
      </c>
      <c r="E61" s="16">
        <v>542</v>
      </c>
      <c r="F61" s="21">
        <v>545.25</v>
      </c>
    </row>
    <row r="62" spans="1:6" ht="24.95" customHeight="1">
      <c r="A62" s="65"/>
      <c r="B62" s="15" t="s">
        <v>69</v>
      </c>
      <c r="C62" s="16">
        <v>4</v>
      </c>
      <c r="D62" s="16">
        <v>541</v>
      </c>
      <c r="E62" s="16">
        <v>536</v>
      </c>
      <c r="F62" s="21">
        <v>538.75</v>
      </c>
    </row>
    <row r="63" spans="1:6" ht="24.95" customHeight="1">
      <c r="A63" s="65"/>
      <c r="B63" s="15" t="s">
        <v>55</v>
      </c>
      <c r="C63" s="16">
        <v>4</v>
      </c>
      <c r="D63" s="16">
        <v>542</v>
      </c>
      <c r="E63" s="16">
        <v>536</v>
      </c>
      <c r="F63" s="21">
        <v>538.25</v>
      </c>
    </row>
    <row r="64" spans="1:6" ht="24.95" customHeight="1">
      <c r="A64" s="65"/>
      <c r="B64" s="15" t="s">
        <v>73</v>
      </c>
      <c r="C64" s="16">
        <v>3</v>
      </c>
      <c r="D64" s="16">
        <v>536</v>
      </c>
      <c r="E64" s="16">
        <v>535</v>
      </c>
      <c r="F64" s="21">
        <v>535.33000000000004</v>
      </c>
    </row>
    <row r="65" spans="1:6" ht="24.95" customHeight="1">
      <c r="A65" s="65"/>
      <c r="B65" s="15" t="s">
        <v>54</v>
      </c>
      <c r="C65" s="16">
        <v>4</v>
      </c>
      <c r="D65" s="16">
        <v>540</v>
      </c>
      <c r="E65" s="16">
        <v>535</v>
      </c>
      <c r="F65" s="21">
        <v>536.75</v>
      </c>
    </row>
    <row r="66" spans="1:6" ht="24.95" customHeight="1">
      <c r="A66" s="65"/>
      <c r="B66" s="15" t="s">
        <v>39</v>
      </c>
      <c r="C66" s="16">
        <v>4</v>
      </c>
      <c r="D66" s="16">
        <v>541</v>
      </c>
      <c r="E66" s="16">
        <v>537</v>
      </c>
      <c r="F66" s="21">
        <v>539</v>
      </c>
    </row>
    <row r="67" spans="1:6" ht="24.95" customHeight="1">
      <c r="A67" s="66"/>
      <c r="B67" s="14" t="s">
        <v>16</v>
      </c>
      <c r="C67" s="5">
        <f>SUM(C58:C66)</f>
        <v>32</v>
      </c>
      <c r="D67" s="5">
        <f>MAX(D58:D66)</f>
        <v>548</v>
      </c>
      <c r="E67" s="5">
        <f>MIN(E58:E66)</f>
        <v>535</v>
      </c>
      <c r="F67" s="13">
        <f>SUMPRODUCT(C58:C66,F58:F66)/32</f>
        <v>538.99968749999994</v>
      </c>
    </row>
  </sheetData>
  <mergeCells count="5">
    <mergeCell ref="A1:F1"/>
    <mergeCell ref="A3:A12"/>
    <mergeCell ref="A13:A16"/>
    <mergeCell ref="A17:A57"/>
    <mergeCell ref="A58:A67"/>
  </mergeCells>
  <phoneticPr fontId="1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1"/>
    </sheetView>
  </sheetViews>
  <sheetFormatPr defaultRowHeight="13.5"/>
  <cols>
    <col min="1" max="1" width="13.125" customWidth="1"/>
    <col min="2" max="2" width="30.25" customWidth="1"/>
    <col min="3" max="3" width="8.625" customWidth="1"/>
    <col min="4" max="4" width="8.375" customWidth="1"/>
    <col min="5" max="5" width="8.625" customWidth="1"/>
    <col min="6" max="6" width="8.75" customWidth="1"/>
  </cols>
  <sheetData>
    <row r="1" spans="1:6" ht="39.950000000000003" customHeight="1">
      <c r="A1" s="60" t="s">
        <v>106</v>
      </c>
      <c r="B1" s="60"/>
      <c r="C1" s="60"/>
      <c r="D1" s="60"/>
      <c r="E1" s="60"/>
      <c r="F1" s="60"/>
    </row>
    <row r="2" spans="1:6" ht="24.95" customHeight="1">
      <c r="A2" s="7" t="s">
        <v>0</v>
      </c>
      <c r="B2" s="7" t="s">
        <v>2</v>
      </c>
      <c r="C2" s="7" t="s">
        <v>4</v>
      </c>
      <c r="D2" s="7" t="s">
        <v>6</v>
      </c>
      <c r="E2" s="7" t="s">
        <v>8</v>
      </c>
      <c r="F2" s="7" t="s">
        <v>10</v>
      </c>
    </row>
    <row r="3" spans="1:6" ht="24.95" customHeight="1">
      <c r="A3" s="64" t="s">
        <v>24</v>
      </c>
      <c r="B3" s="15" t="s">
        <v>41</v>
      </c>
      <c r="C3" s="16">
        <v>2</v>
      </c>
      <c r="D3" s="16">
        <v>498</v>
      </c>
      <c r="E3" s="16">
        <v>497</v>
      </c>
      <c r="F3" s="21">
        <v>497.5</v>
      </c>
    </row>
    <row r="4" spans="1:6" ht="24.95" customHeight="1">
      <c r="A4" s="65"/>
      <c r="B4" s="15" t="s">
        <v>29</v>
      </c>
      <c r="C4" s="16">
        <v>2</v>
      </c>
      <c r="D4" s="16">
        <v>500</v>
      </c>
      <c r="E4" s="16">
        <v>500</v>
      </c>
      <c r="F4" s="21">
        <v>500</v>
      </c>
    </row>
    <row r="5" spans="1:6" ht="24.95" customHeight="1">
      <c r="A5" s="65"/>
      <c r="B5" s="15" t="s">
        <v>66</v>
      </c>
      <c r="C5" s="16">
        <v>2</v>
      </c>
      <c r="D5" s="16">
        <v>499</v>
      </c>
      <c r="E5" s="16">
        <v>496</v>
      </c>
      <c r="F5" s="21">
        <v>497.5</v>
      </c>
    </row>
    <row r="6" spans="1:6" ht="24.95" customHeight="1">
      <c r="A6" s="65"/>
      <c r="B6" s="15" t="s">
        <v>63</v>
      </c>
      <c r="C6" s="16">
        <v>2</v>
      </c>
      <c r="D6" s="16">
        <v>507</v>
      </c>
      <c r="E6" s="16">
        <v>506</v>
      </c>
      <c r="F6" s="21">
        <v>506.5</v>
      </c>
    </row>
    <row r="7" spans="1:6" ht="24.95" customHeight="1">
      <c r="A7" s="65"/>
      <c r="B7" s="15" t="s">
        <v>50</v>
      </c>
      <c r="C7" s="16">
        <v>3</v>
      </c>
      <c r="D7" s="16">
        <v>501</v>
      </c>
      <c r="E7" s="16">
        <v>492</v>
      </c>
      <c r="F7" s="21">
        <v>495.67</v>
      </c>
    </row>
    <row r="8" spans="1:6" ht="24.95" customHeight="1">
      <c r="A8" s="65"/>
      <c r="B8" s="15" t="s">
        <v>27</v>
      </c>
      <c r="C8" s="16">
        <v>3</v>
      </c>
      <c r="D8" s="16">
        <v>525</v>
      </c>
      <c r="E8" s="16">
        <v>496</v>
      </c>
      <c r="F8" s="21">
        <v>507</v>
      </c>
    </row>
    <row r="9" spans="1:6" ht="24.95" customHeight="1">
      <c r="A9" s="65"/>
      <c r="B9" s="15" t="s">
        <v>67</v>
      </c>
      <c r="C9" s="16">
        <v>2</v>
      </c>
      <c r="D9" s="16">
        <v>493</v>
      </c>
      <c r="E9" s="16">
        <v>492</v>
      </c>
      <c r="F9" s="21">
        <v>492.5</v>
      </c>
    </row>
    <row r="10" spans="1:6" ht="24.95" customHeight="1">
      <c r="A10" s="65"/>
      <c r="B10" s="15" t="s">
        <v>15</v>
      </c>
      <c r="C10" s="16">
        <v>2</v>
      </c>
      <c r="D10" s="16">
        <v>496</v>
      </c>
      <c r="E10" s="16">
        <v>491</v>
      </c>
      <c r="F10" s="21">
        <v>493.5</v>
      </c>
    </row>
    <row r="11" spans="1:6" ht="24.95" customHeight="1">
      <c r="A11" s="65"/>
      <c r="B11" s="15" t="s">
        <v>17</v>
      </c>
      <c r="C11" s="16">
        <v>2</v>
      </c>
      <c r="D11" s="16">
        <v>494</v>
      </c>
      <c r="E11" s="16">
        <v>492</v>
      </c>
      <c r="F11" s="21">
        <v>493</v>
      </c>
    </row>
    <row r="12" spans="1:6" ht="24.95" customHeight="1">
      <c r="A12" s="65"/>
      <c r="B12" s="15" t="s">
        <v>26</v>
      </c>
      <c r="C12" s="16">
        <v>4</v>
      </c>
      <c r="D12" s="16">
        <v>506</v>
      </c>
      <c r="E12" s="16">
        <v>493</v>
      </c>
      <c r="F12" s="21">
        <v>499.25</v>
      </c>
    </row>
    <row r="13" spans="1:6" ht="24.95" customHeight="1">
      <c r="A13" s="65"/>
      <c r="B13" s="15" t="s">
        <v>25</v>
      </c>
      <c r="C13" s="16">
        <v>2</v>
      </c>
      <c r="D13" s="16">
        <v>525</v>
      </c>
      <c r="E13" s="16">
        <v>502</v>
      </c>
      <c r="F13" s="21">
        <v>513.5</v>
      </c>
    </row>
    <row r="14" spans="1:6" ht="24.95" customHeight="1">
      <c r="A14" s="65"/>
      <c r="B14" s="15" t="s">
        <v>14</v>
      </c>
      <c r="C14" s="16">
        <v>2</v>
      </c>
      <c r="D14" s="16">
        <v>503</v>
      </c>
      <c r="E14" s="16">
        <v>492</v>
      </c>
      <c r="F14" s="21">
        <v>497.5</v>
      </c>
    </row>
    <row r="15" spans="1:6" ht="24.95" customHeight="1">
      <c r="A15" s="65"/>
      <c r="B15" s="15" t="s">
        <v>60</v>
      </c>
      <c r="C15" s="16">
        <v>2</v>
      </c>
      <c r="D15" s="16">
        <v>509</v>
      </c>
      <c r="E15" s="16">
        <v>500</v>
      </c>
      <c r="F15" s="21">
        <v>504.5</v>
      </c>
    </row>
    <row r="16" spans="1:6" ht="24.95" customHeight="1">
      <c r="A16" s="65"/>
      <c r="B16" s="15" t="s">
        <v>57</v>
      </c>
      <c r="C16" s="16">
        <v>2</v>
      </c>
      <c r="D16" s="16">
        <v>501</v>
      </c>
      <c r="E16" s="16">
        <v>501</v>
      </c>
      <c r="F16" s="21">
        <v>501</v>
      </c>
    </row>
    <row r="17" spans="1:6" ht="24.95" customHeight="1">
      <c r="A17" s="65"/>
      <c r="B17" s="15" t="s">
        <v>12</v>
      </c>
      <c r="C17" s="16">
        <v>8</v>
      </c>
      <c r="D17" s="16">
        <v>533</v>
      </c>
      <c r="E17" s="16">
        <v>507</v>
      </c>
      <c r="F17" s="21">
        <v>516.5</v>
      </c>
    </row>
    <row r="18" spans="1:6" ht="24.95" customHeight="1">
      <c r="A18" s="65"/>
      <c r="B18" s="15" t="s">
        <v>33</v>
      </c>
      <c r="C18" s="16">
        <v>2</v>
      </c>
      <c r="D18" s="16">
        <v>539</v>
      </c>
      <c r="E18" s="16">
        <v>495</v>
      </c>
      <c r="F18" s="21">
        <v>517</v>
      </c>
    </row>
    <row r="19" spans="1:6" ht="24.95" customHeight="1">
      <c r="A19" s="65"/>
      <c r="B19" s="15" t="s">
        <v>34</v>
      </c>
      <c r="C19" s="16">
        <v>2</v>
      </c>
      <c r="D19" s="16">
        <v>497</v>
      </c>
      <c r="E19" s="16">
        <v>491</v>
      </c>
      <c r="F19" s="21">
        <v>494</v>
      </c>
    </row>
    <row r="20" spans="1:6" ht="24.95" customHeight="1">
      <c r="A20" s="65"/>
      <c r="B20" s="15" t="s">
        <v>13</v>
      </c>
      <c r="C20" s="16">
        <v>2</v>
      </c>
      <c r="D20" s="16">
        <v>529</v>
      </c>
      <c r="E20" s="16">
        <v>509</v>
      </c>
      <c r="F20" s="21">
        <v>519</v>
      </c>
    </row>
    <row r="21" spans="1:6" ht="24.95" customHeight="1">
      <c r="A21" s="65"/>
      <c r="B21" s="15" t="s">
        <v>40</v>
      </c>
      <c r="C21" s="16">
        <v>2</v>
      </c>
      <c r="D21" s="16">
        <v>502</v>
      </c>
      <c r="E21" s="16">
        <v>497</v>
      </c>
      <c r="F21" s="21">
        <v>499.5</v>
      </c>
    </row>
    <row r="22" spans="1:6" ht="24.95" customHeight="1">
      <c r="A22" s="66"/>
      <c r="B22" s="14" t="s">
        <v>16</v>
      </c>
      <c r="C22" s="5">
        <f>SUM(C3:C21)</f>
        <v>48</v>
      </c>
      <c r="D22" s="5">
        <f>MAX(D3:D21)</f>
        <v>539</v>
      </c>
      <c r="E22" s="5">
        <f>MIN(E3:E21)</f>
        <v>491</v>
      </c>
      <c r="F22" s="13">
        <f>SUMPRODUCT(C3:C21,F3:F21)/48</f>
        <v>503.95854166666669</v>
      </c>
    </row>
    <row r="23" spans="1:6" ht="24.95" customHeight="1">
      <c r="A23" s="64" t="s">
        <v>35</v>
      </c>
      <c r="B23" s="15" t="s">
        <v>41</v>
      </c>
      <c r="C23" s="16">
        <v>2</v>
      </c>
      <c r="D23" s="16">
        <v>514</v>
      </c>
      <c r="E23" s="16">
        <v>511</v>
      </c>
      <c r="F23" s="21">
        <v>512.5</v>
      </c>
    </row>
    <row r="24" spans="1:6" ht="24.95" customHeight="1">
      <c r="A24" s="65"/>
      <c r="B24" s="15" t="s">
        <v>18</v>
      </c>
      <c r="C24" s="16">
        <v>2</v>
      </c>
      <c r="D24" s="16">
        <v>512</v>
      </c>
      <c r="E24" s="16">
        <v>510</v>
      </c>
      <c r="F24" s="21">
        <v>511</v>
      </c>
    </row>
    <row r="25" spans="1:6" ht="24.95" customHeight="1">
      <c r="A25" s="65"/>
      <c r="B25" s="15" t="s">
        <v>69</v>
      </c>
      <c r="C25" s="16">
        <v>2</v>
      </c>
      <c r="D25" s="16">
        <v>519</v>
      </c>
      <c r="E25" s="16">
        <v>511</v>
      </c>
      <c r="F25" s="21">
        <v>515</v>
      </c>
    </row>
    <row r="26" spans="1:6" ht="24.95" customHeight="1">
      <c r="A26" s="65"/>
      <c r="B26" s="15" t="s">
        <v>73</v>
      </c>
      <c r="C26" s="16">
        <v>2</v>
      </c>
      <c r="D26" s="16">
        <v>510</v>
      </c>
      <c r="E26" s="16">
        <v>509</v>
      </c>
      <c r="F26" s="21">
        <v>509.5</v>
      </c>
    </row>
    <row r="27" spans="1:6" ht="24.95" customHeight="1">
      <c r="A27" s="65"/>
      <c r="B27" s="15" t="s">
        <v>56</v>
      </c>
      <c r="C27" s="16">
        <v>2</v>
      </c>
      <c r="D27" s="16">
        <v>527</v>
      </c>
      <c r="E27" s="16">
        <v>510</v>
      </c>
      <c r="F27" s="21">
        <v>518.5</v>
      </c>
    </row>
    <row r="28" spans="1:6" ht="24.95" customHeight="1">
      <c r="A28" s="65"/>
      <c r="B28" s="15" t="s">
        <v>54</v>
      </c>
      <c r="C28" s="16">
        <v>2</v>
      </c>
      <c r="D28" s="16">
        <v>510</v>
      </c>
      <c r="E28" s="16">
        <v>507</v>
      </c>
      <c r="F28" s="21">
        <v>508.5</v>
      </c>
    </row>
    <row r="29" spans="1:6" ht="24.95" customHeight="1">
      <c r="A29" s="65"/>
      <c r="B29" s="15" t="s">
        <v>39</v>
      </c>
      <c r="C29" s="16">
        <v>2</v>
      </c>
      <c r="D29" s="16">
        <v>518</v>
      </c>
      <c r="E29" s="16">
        <v>514</v>
      </c>
      <c r="F29" s="21">
        <v>516</v>
      </c>
    </row>
    <row r="30" spans="1:6" ht="24.95" customHeight="1">
      <c r="A30" s="66"/>
      <c r="B30" s="14" t="s">
        <v>16</v>
      </c>
      <c r="C30" s="5">
        <f>SUM(C23:C29)</f>
        <v>14</v>
      </c>
      <c r="D30" s="5">
        <f>MAX(D23:D29)</f>
        <v>527</v>
      </c>
      <c r="E30" s="5">
        <f>MIN(E23:E29)</f>
        <v>507</v>
      </c>
      <c r="F30" s="13">
        <f>SUMPRODUCT(C23:C29,F23:F29)/14</f>
        <v>513</v>
      </c>
    </row>
  </sheetData>
  <mergeCells count="3">
    <mergeCell ref="A1:F1"/>
    <mergeCell ref="A3:A22"/>
    <mergeCell ref="A23:A30"/>
  </mergeCells>
  <phoneticPr fontId="1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sqref="A1:F1"/>
    </sheetView>
  </sheetViews>
  <sheetFormatPr defaultRowHeight="13.5"/>
  <cols>
    <col min="1" max="1" width="13.25" bestFit="1" customWidth="1"/>
    <col min="2" max="2" width="30.25" customWidth="1"/>
    <col min="3" max="3" width="9.375" customWidth="1"/>
  </cols>
  <sheetData>
    <row r="1" spans="1:6" ht="39.950000000000003" customHeight="1">
      <c r="A1" s="60" t="s">
        <v>107</v>
      </c>
      <c r="B1" s="60"/>
      <c r="C1" s="60"/>
      <c r="D1" s="60"/>
      <c r="E1" s="60"/>
      <c r="F1" s="60"/>
    </row>
    <row r="2" spans="1:6" ht="24.95" customHeight="1">
      <c r="A2" s="4" t="s">
        <v>0</v>
      </c>
      <c r="B2" s="4" t="s">
        <v>2</v>
      </c>
      <c r="C2" s="4" t="s">
        <v>4</v>
      </c>
      <c r="D2" s="4" t="s">
        <v>6</v>
      </c>
      <c r="E2" s="4" t="s">
        <v>8</v>
      </c>
      <c r="F2" s="4" t="s">
        <v>10</v>
      </c>
    </row>
    <row r="3" spans="1:6" ht="24.95" customHeight="1">
      <c r="A3" s="64" t="s">
        <v>46</v>
      </c>
      <c r="B3" s="15" t="s">
        <v>27</v>
      </c>
      <c r="C3" s="16">
        <v>1</v>
      </c>
      <c r="D3" s="16">
        <v>538</v>
      </c>
      <c r="E3" s="16">
        <v>538</v>
      </c>
      <c r="F3" s="21">
        <v>538</v>
      </c>
    </row>
    <row r="4" spans="1:6" ht="24.95" customHeight="1">
      <c r="A4" s="65"/>
      <c r="B4" s="15" t="s">
        <v>26</v>
      </c>
      <c r="C4" s="16">
        <v>2</v>
      </c>
      <c r="D4" s="16">
        <v>547</v>
      </c>
      <c r="E4" s="16">
        <v>534</v>
      </c>
      <c r="F4" s="21">
        <v>540.5</v>
      </c>
    </row>
    <row r="5" spans="1:6" ht="24.95" customHeight="1">
      <c r="A5" s="66"/>
      <c r="B5" s="14" t="s">
        <v>16</v>
      </c>
      <c r="C5" s="5">
        <f>SUM(C3:C4)</f>
        <v>3</v>
      </c>
      <c r="D5" s="5">
        <f>MAX(D3:D4)</f>
        <v>547</v>
      </c>
      <c r="E5" s="5">
        <f>MIN(E3:E4)</f>
        <v>534</v>
      </c>
      <c r="F5" s="13">
        <f>SUMPRODUCT(C3:C4,F3:F4)/3</f>
        <v>539.66666666666663</v>
      </c>
    </row>
    <row r="6" spans="1:6" ht="24.95" customHeight="1">
      <c r="A6" s="64" t="s">
        <v>24</v>
      </c>
      <c r="B6" s="15" t="s">
        <v>30</v>
      </c>
      <c r="C6" s="16">
        <v>2</v>
      </c>
      <c r="D6" s="16">
        <v>546</v>
      </c>
      <c r="E6" s="16">
        <v>544</v>
      </c>
      <c r="F6" s="21">
        <v>545</v>
      </c>
    </row>
    <row r="7" spans="1:6" ht="24.95" customHeight="1">
      <c r="A7" s="65"/>
      <c r="B7" s="15" t="s">
        <v>59</v>
      </c>
      <c r="C7" s="16">
        <v>2</v>
      </c>
      <c r="D7" s="16">
        <v>548</v>
      </c>
      <c r="E7" s="16">
        <v>547</v>
      </c>
      <c r="F7" s="21">
        <v>547.5</v>
      </c>
    </row>
    <row r="8" spans="1:6" ht="24.95" customHeight="1">
      <c r="A8" s="65"/>
      <c r="B8" s="15" t="s">
        <v>29</v>
      </c>
      <c r="C8" s="16">
        <v>2</v>
      </c>
      <c r="D8" s="16">
        <v>548</v>
      </c>
      <c r="E8" s="16">
        <v>544</v>
      </c>
      <c r="F8" s="21">
        <v>546</v>
      </c>
    </row>
    <row r="9" spans="1:6" ht="24.95" customHeight="1">
      <c r="A9" s="65"/>
      <c r="B9" s="15" t="s">
        <v>66</v>
      </c>
      <c r="C9" s="16">
        <v>2</v>
      </c>
      <c r="D9" s="16">
        <v>548</v>
      </c>
      <c r="E9" s="16">
        <v>548</v>
      </c>
      <c r="F9" s="21">
        <v>548</v>
      </c>
    </row>
    <row r="10" spans="1:6" ht="24.95" customHeight="1">
      <c r="A10" s="65"/>
      <c r="B10" s="15" t="s">
        <v>63</v>
      </c>
      <c r="C10" s="16">
        <v>2</v>
      </c>
      <c r="D10" s="16">
        <v>549</v>
      </c>
      <c r="E10" s="16">
        <v>544</v>
      </c>
      <c r="F10" s="21">
        <v>546.5</v>
      </c>
    </row>
    <row r="11" spans="1:6" ht="24.95" customHeight="1">
      <c r="A11" s="65"/>
      <c r="B11" s="15" t="s">
        <v>27</v>
      </c>
      <c r="C11" s="16">
        <v>2</v>
      </c>
      <c r="D11" s="16">
        <v>555</v>
      </c>
      <c r="E11" s="16">
        <v>549</v>
      </c>
      <c r="F11" s="21">
        <v>552</v>
      </c>
    </row>
    <row r="12" spans="1:6" ht="24.95" customHeight="1">
      <c r="A12" s="65"/>
      <c r="B12" s="15" t="s">
        <v>15</v>
      </c>
      <c r="C12" s="16">
        <v>2</v>
      </c>
      <c r="D12" s="16">
        <v>555</v>
      </c>
      <c r="E12" s="16">
        <v>546</v>
      </c>
      <c r="F12" s="21">
        <v>550.5</v>
      </c>
    </row>
    <row r="13" spans="1:6" ht="24.95" customHeight="1">
      <c r="A13" s="65"/>
      <c r="B13" s="15" t="s">
        <v>17</v>
      </c>
      <c r="C13" s="16">
        <v>2</v>
      </c>
      <c r="D13" s="16">
        <v>546</v>
      </c>
      <c r="E13" s="16">
        <v>545</v>
      </c>
      <c r="F13" s="21">
        <v>545.5</v>
      </c>
    </row>
    <row r="14" spans="1:6" ht="24.95" customHeight="1">
      <c r="A14" s="65"/>
      <c r="B14" s="15" t="s">
        <v>26</v>
      </c>
      <c r="C14" s="16">
        <v>5</v>
      </c>
      <c r="D14" s="16">
        <v>548</v>
      </c>
      <c r="E14" s="16">
        <v>544</v>
      </c>
      <c r="F14" s="21">
        <v>545.20000000000005</v>
      </c>
    </row>
    <row r="15" spans="1:6" ht="24.95" customHeight="1">
      <c r="A15" s="65"/>
      <c r="B15" s="15" t="s">
        <v>25</v>
      </c>
      <c r="C15" s="16">
        <v>2</v>
      </c>
      <c r="D15" s="16">
        <v>550</v>
      </c>
      <c r="E15" s="16">
        <v>547</v>
      </c>
      <c r="F15" s="21">
        <v>548.5</v>
      </c>
    </row>
    <row r="16" spans="1:6" ht="24.95" customHeight="1">
      <c r="A16" s="65"/>
      <c r="B16" s="15" t="s">
        <v>12</v>
      </c>
      <c r="C16" s="16">
        <v>5</v>
      </c>
      <c r="D16" s="16">
        <v>563</v>
      </c>
      <c r="E16" s="16">
        <v>556</v>
      </c>
      <c r="F16" s="21">
        <v>558</v>
      </c>
    </row>
    <row r="17" spans="1:6" ht="24.95" customHeight="1">
      <c r="A17" s="65"/>
      <c r="B17" s="15" t="s">
        <v>33</v>
      </c>
      <c r="C17" s="16">
        <v>2</v>
      </c>
      <c r="D17" s="16">
        <v>564</v>
      </c>
      <c r="E17" s="16">
        <v>551</v>
      </c>
      <c r="F17" s="21">
        <v>557.5</v>
      </c>
    </row>
    <row r="18" spans="1:6" ht="24.95" customHeight="1">
      <c r="A18" s="65"/>
      <c r="B18" s="15" t="s">
        <v>34</v>
      </c>
      <c r="C18" s="16">
        <v>2</v>
      </c>
      <c r="D18" s="16">
        <v>556</v>
      </c>
      <c r="E18" s="16">
        <v>544</v>
      </c>
      <c r="F18" s="21">
        <v>550</v>
      </c>
    </row>
    <row r="19" spans="1:6" ht="24.95" customHeight="1">
      <c r="A19" s="65"/>
      <c r="B19" s="15" t="s">
        <v>48</v>
      </c>
      <c r="C19" s="16">
        <v>2</v>
      </c>
      <c r="D19" s="16">
        <v>548</v>
      </c>
      <c r="E19" s="16">
        <v>546</v>
      </c>
      <c r="F19" s="21">
        <v>547</v>
      </c>
    </row>
    <row r="20" spans="1:6" ht="24.95" customHeight="1">
      <c r="A20" s="65"/>
      <c r="B20" s="15" t="s">
        <v>13</v>
      </c>
      <c r="C20" s="16">
        <v>2</v>
      </c>
      <c r="D20" s="16">
        <v>554</v>
      </c>
      <c r="E20" s="16">
        <v>553</v>
      </c>
      <c r="F20" s="21">
        <v>553.5</v>
      </c>
    </row>
    <row r="21" spans="1:6" ht="24.95" customHeight="1">
      <c r="A21" s="65"/>
      <c r="B21" s="15" t="s">
        <v>61</v>
      </c>
      <c r="C21" s="16">
        <v>2</v>
      </c>
      <c r="D21" s="16">
        <v>547</v>
      </c>
      <c r="E21" s="16">
        <v>544</v>
      </c>
      <c r="F21" s="21">
        <v>545.5</v>
      </c>
    </row>
    <row r="22" spans="1:6" ht="24.95" customHeight="1">
      <c r="A22" s="65"/>
      <c r="B22" s="15" t="s">
        <v>40</v>
      </c>
      <c r="C22" s="16">
        <v>2</v>
      </c>
      <c r="D22" s="16">
        <v>550</v>
      </c>
      <c r="E22" s="16">
        <v>546</v>
      </c>
      <c r="F22" s="21">
        <v>548</v>
      </c>
    </row>
    <row r="23" spans="1:6" ht="24.95" customHeight="1">
      <c r="A23" s="66"/>
      <c r="B23" s="14" t="s">
        <v>16</v>
      </c>
      <c r="C23" s="5">
        <f>SUM(C6:C22)</f>
        <v>40</v>
      </c>
      <c r="D23" s="5">
        <f>MAX(D6:D22)</f>
        <v>564</v>
      </c>
      <c r="E23" s="5">
        <f>MIN(E6:E22)</f>
        <v>544</v>
      </c>
      <c r="F23" s="13">
        <f>SUMPRODUCT(C6:C22,F6:F22)/40</f>
        <v>549.45000000000005</v>
      </c>
    </row>
    <row r="24" spans="1:6" ht="24.95" customHeight="1">
      <c r="A24" s="64" t="s">
        <v>35</v>
      </c>
      <c r="B24" s="15" t="s">
        <v>41</v>
      </c>
      <c r="C24" s="16">
        <v>3</v>
      </c>
      <c r="D24" s="16">
        <v>575</v>
      </c>
      <c r="E24" s="16">
        <v>562</v>
      </c>
      <c r="F24" s="21">
        <v>567.66999999999996</v>
      </c>
    </row>
    <row r="25" spans="1:6" ht="24.95" customHeight="1">
      <c r="A25" s="65"/>
      <c r="B25" s="15" t="s">
        <v>37</v>
      </c>
      <c r="C25" s="16">
        <v>2</v>
      </c>
      <c r="D25" s="16">
        <v>566</v>
      </c>
      <c r="E25" s="16">
        <v>564</v>
      </c>
      <c r="F25" s="21">
        <v>565</v>
      </c>
    </row>
    <row r="26" spans="1:6" ht="24.95" customHeight="1">
      <c r="A26" s="65"/>
      <c r="B26" s="15" t="s">
        <v>69</v>
      </c>
      <c r="C26" s="16">
        <v>2</v>
      </c>
      <c r="D26" s="16">
        <v>578</v>
      </c>
      <c r="E26" s="16">
        <v>566</v>
      </c>
      <c r="F26" s="21">
        <v>572</v>
      </c>
    </row>
    <row r="27" spans="1:6" ht="24.95" customHeight="1">
      <c r="A27" s="65"/>
      <c r="B27" s="15" t="s">
        <v>55</v>
      </c>
      <c r="C27" s="16">
        <v>2</v>
      </c>
      <c r="D27" s="16">
        <v>562</v>
      </c>
      <c r="E27" s="16">
        <v>561</v>
      </c>
      <c r="F27" s="21">
        <v>561.5</v>
      </c>
    </row>
    <row r="28" spans="1:6" ht="24.95" customHeight="1">
      <c r="A28" s="65"/>
      <c r="B28" s="15" t="s">
        <v>73</v>
      </c>
      <c r="C28" s="16">
        <v>2</v>
      </c>
      <c r="D28" s="16">
        <v>557</v>
      </c>
      <c r="E28" s="16">
        <v>557</v>
      </c>
      <c r="F28" s="21">
        <v>557</v>
      </c>
    </row>
    <row r="29" spans="1:6" ht="24.95" customHeight="1">
      <c r="A29" s="65"/>
      <c r="B29" s="15" t="s">
        <v>54</v>
      </c>
      <c r="C29" s="16">
        <v>3</v>
      </c>
      <c r="D29" s="16">
        <v>566</v>
      </c>
      <c r="E29" s="16">
        <v>556</v>
      </c>
      <c r="F29" s="21">
        <v>561.33000000000004</v>
      </c>
    </row>
    <row r="30" spans="1:6" ht="24.95" customHeight="1">
      <c r="A30" s="66"/>
      <c r="B30" s="14" t="s">
        <v>16</v>
      </c>
      <c r="C30" s="5">
        <f>SUM(C24:C29)</f>
        <v>14</v>
      </c>
      <c r="D30" s="5">
        <f>MAX(D24:D29)</f>
        <v>578</v>
      </c>
      <c r="E30" s="5">
        <f>MIN(E24:E29)</f>
        <v>556</v>
      </c>
      <c r="F30" s="13">
        <f>SUMPRODUCT(C24:C29,F24:F29)/14</f>
        <v>564.14285714285711</v>
      </c>
    </row>
  </sheetData>
  <mergeCells count="4">
    <mergeCell ref="A1:F1"/>
    <mergeCell ref="A3:A5"/>
    <mergeCell ref="A6:A23"/>
    <mergeCell ref="A24:A30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F1"/>
    </sheetView>
  </sheetViews>
  <sheetFormatPr defaultRowHeight="13.5"/>
  <cols>
    <col min="1" max="1" width="13.25" style="43" customWidth="1"/>
    <col min="2" max="2" width="31.625" style="43" customWidth="1"/>
    <col min="3" max="3" width="9.875" style="43" customWidth="1"/>
    <col min="4" max="4" width="8.125" style="43" customWidth="1"/>
    <col min="5" max="5" width="7.75" style="43" customWidth="1"/>
    <col min="6" max="6" width="8" style="51" customWidth="1"/>
    <col min="7" max="16384" width="9" style="43"/>
  </cols>
  <sheetData>
    <row r="1" spans="1:11" ht="39.950000000000003" customHeight="1">
      <c r="A1" s="60" t="s">
        <v>108</v>
      </c>
      <c r="B1" s="60"/>
      <c r="C1" s="60"/>
      <c r="D1" s="60"/>
      <c r="E1" s="60"/>
      <c r="F1" s="60"/>
    </row>
    <row r="2" spans="1:11" ht="24.95" customHeight="1">
      <c r="A2" s="19" t="s">
        <v>0</v>
      </c>
      <c r="B2" s="19" t="s">
        <v>83</v>
      </c>
      <c r="C2" s="19" t="s">
        <v>4</v>
      </c>
      <c r="D2" s="19" t="s">
        <v>6</v>
      </c>
      <c r="E2" s="19" t="s">
        <v>8</v>
      </c>
      <c r="F2" s="19" t="s">
        <v>10</v>
      </c>
      <c r="H2" s="55" t="s">
        <v>6</v>
      </c>
      <c r="I2" s="55" t="s">
        <v>8</v>
      </c>
      <c r="J2" s="55" t="s">
        <v>10</v>
      </c>
    </row>
    <row r="3" spans="1:11" ht="24.95" customHeight="1">
      <c r="A3" s="61" t="s">
        <v>43</v>
      </c>
      <c r="B3" s="47" t="s">
        <v>45</v>
      </c>
      <c r="C3" s="24">
        <v>5</v>
      </c>
      <c r="D3" s="24">
        <v>251</v>
      </c>
      <c r="E3" s="24">
        <v>211</v>
      </c>
      <c r="F3" s="45">
        <v>224.8</v>
      </c>
      <c r="G3" s="43" t="s">
        <v>140</v>
      </c>
      <c r="H3" s="24">
        <v>723</v>
      </c>
      <c r="I3" s="24">
        <v>710</v>
      </c>
      <c r="J3" s="24">
        <v>713</v>
      </c>
      <c r="K3" s="43" t="s">
        <v>141</v>
      </c>
    </row>
    <row r="4" spans="1:11" ht="24.95" customHeight="1">
      <c r="A4" s="61"/>
      <c r="B4" s="47" t="s">
        <v>44</v>
      </c>
      <c r="C4" s="24">
        <v>5</v>
      </c>
      <c r="D4" s="24">
        <v>264</v>
      </c>
      <c r="E4" s="24">
        <v>235</v>
      </c>
      <c r="F4" s="45">
        <v>244.8</v>
      </c>
      <c r="G4" s="43" t="s">
        <v>140</v>
      </c>
      <c r="H4" s="24">
        <v>751</v>
      </c>
      <c r="I4" s="24">
        <v>718</v>
      </c>
      <c r="J4" s="24">
        <v>730</v>
      </c>
      <c r="K4" s="43" t="s">
        <v>141</v>
      </c>
    </row>
    <row r="5" spans="1:11" ht="24.95" customHeight="1">
      <c r="A5" s="61"/>
      <c r="B5" s="19" t="s">
        <v>16</v>
      </c>
      <c r="C5" s="20">
        <v>10</v>
      </c>
      <c r="D5" s="20">
        <f>MAX(D3:D4)</f>
        <v>264</v>
      </c>
      <c r="E5" s="20">
        <f>MIN(E3:E4)</f>
        <v>211</v>
      </c>
      <c r="F5" s="46">
        <f>SUMPRODUCT(C3:C4,F3:F4)/C5</f>
        <v>234.8</v>
      </c>
      <c r="G5" s="43" t="s">
        <v>140</v>
      </c>
      <c r="H5" s="24">
        <v>751</v>
      </c>
      <c r="I5" s="24">
        <v>710</v>
      </c>
      <c r="J5" s="24">
        <v>721.8</v>
      </c>
      <c r="K5" s="43" t="s">
        <v>141</v>
      </c>
    </row>
    <row r="6" spans="1:11" ht="24.95" customHeight="1">
      <c r="A6" s="61" t="s">
        <v>46</v>
      </c>
      <c r="B6" s="47" t="s">
        <v>14</v>
      </c>
      <c r="C6" s="24">
        <v>2</v>
      </c>
      <c r="D6" s="24">
        <v>634</v>
      </c>
      <c r="E6" s="24">
        <v>632</v>
      </c>
      <c r="F6" s="45">
        <v>633</v>
      </c>
    </row>
    <row r="7" spans="1:11" ht="24.95" customHeight="1">
      <c r="A7" s="61"/>
      <c r="B7" s="47" t="s">
        <v>40</v>
      </c>
      <c r="C7" s="24">
        <v>1</v>
      </c>
      <c r="D7" s="24">
        <v>630</v>
      </c>
      <c r="E7" s="24">
        <v>630</v>
      </c>
      <c r="F7" s="45">
        <v>630</v>
      </c>
    </row>
    <row r="8" spans="1:11" ht="24.95" customHeight="1">
      <c r="A8" s="61"/>
      <c r="B8" s="19" t="s">
        <v>16</v>
      </c>
      <c r="C8" s="20">
        <f>SUM(C6:C7)</f>
        <v>3</v>
      </c>
      <c r="D8" s="20">
        <f>MAX(D6:D7)</f>
        <v>634</v>
      </c>
      <c r="E8" s="20">
        <f>MIN(E6:E7)</f>
        <v>630</v>
      </c>
      <c r="F8" s="46">
        <f>SUMPRODUCT(C6:C7,F6:F7)/C8</f>
        <v>632</v>
      </c>
    </row>
    <row r="9" spans="1:11" ht="24.95" customHeight="1">
      <c r="A9" s="61" t="s">
        <v>24</v>
      </c>
      <c r="B9" s="47" t="s">
        <v>30</v>
      </c>
      <c r="C9" s="24">
        <v>2</v>
      </c>
      <c r="D9" s="24">
        <v>634</v>
      </c>
      <c r="E9" s="24">
        <v>632</v>
      </c>
      <c r="F9" s="45">
        <v>633</v>
      </c>
    </row>
    <row r="10" spans="1:11" ht="24.95" customHeight="1">
      <c r="A10" s="61"/>
      <c r="B10" s="47" t="s">
        <v>50</v>
      </c>
      <c r="C10" s="24">
        <v>2</v>
      </c>
      <c r="D10" s="24">
        <v>634</v>
      </c>
      <c r="E10" s="24">
        <v>634</v>
      </c>
      <c r="F10" s="45">
        <v>634</v>
      </c>
    </row>
    <row r="11" spans="1:11" ht="24.95" customHeight="1">
      <c r="A11" s="61"/>
      <c r="B11" s="47" t="s">
        <v>27</v>
      </c>
      <c r="C11" s="24">
        <v>3</v>
      </c>
      <c r="D11" s="24">
        <v>637</v>
      </c>
      <c r="E11" s="24">
        <v>637</v>
      </c>
      <c r="F11" s="45">
        <v>637</v>
      </c>
    </row>
    <row r="12" spans="1:11" ht="24.95" customHeight="1">
      <c r="A12" s="61"/>
      <c r="B12" s="47" t="s">
        <v>15</v>
      </c>
      <c r="C12" s="24">
        <v>4</v>
      </c>
      <c r="D12" s="24">
        <v>642</v>
      </c>
      <c r="E12" s="24">
        <v>633</v>
      </c>
      <c r="F12" s="45">
        <v>635.79999999999995</v>
      </c>
    </row>
    <row r="13" spans="1:11" ht="24.95" customHeight="1">
      <c r="A13" s="61"/>
      <c r="B13" s="47" t="s">
        <v>26</v>
      </c>
      <c r="C13" s="24">
        <v>3</v>
      </c>
      <c r="D13" s="24">
        <v>633</v>
      </c>
      <c r="E13" s="24">
        <v>632</v>
      </c>
      <c r="F13" s="45">
        <v>632.70000000000005</v>
      </c>
    </row>
    <row r="14" spans="1:11" ht="24.95" customHeight="1">
      <c r="A14" s="61"/>
      <c r="B14" s="47" t="s">
        <v>25</v>
      </c>
      <c r="C14" s="24">
        <v>3</v>
      </c>
      <c r="D14" s="24">
        <v>638</v>
      </c>
      <c r="E14" s="24">
        <v>636</v>
      </c>
      <c r="F14" s="45">
        <v>637</v>
      </c>
    </row>
    <row r="15" spans="1:11" ht="24.95" customHeight="1">
      <c r="A15" s="61"/>
      <c r="B15" s="47" t="s">
        <v>12</v>
      </c>
      <c r="C15" s="24">
        <v>7</v>
      </c>
      <c r="D15" s="24">
        <v>641</v>
      </c>
      <c r="E15" s="24">
        <v>636</v>
      </c>
      <c r="F15" s="45">
        <v>638</v>
      </c>
    </row>
    <row r="16" spans="1:11" ht="24.95" customHeight="1">
      <c r="A16" s="61"/>
      <c r="B16" s="47" t="s">
        <v>33</v>
      </c>
      <c r="C16" s="24">
        <v>2</v>
      </c>
      <c r="D16" s="24">
        <v>636</v>
      </c>
      <c r="E16" s="24">
        <v>633</v>
      </c>
      <c r="F16" s="45">
        <v>634.5</v>
      </c>
    </row>
    <row r="17" spans="1:6" ht="24.95" customHeight="1">
      <c r="A17" s="61"/>
      <c r="B17" s="47" t="s">
        <v>48</v>
      </c>
      <c r="C17" s="24">
        <v>2</v>
      </c>
      <c r="D17" s="24">
        <v>632</v>
      </c>
      <c r="E17" s="24">
        <v>632</v>
      </c>
      <c r="F17" s="45">
        <v>632</v>
      </c>
    </row>
    <row r="18" spans="1:6" ht="24.95" customHeight="1">
      <c r="A18" s="61"/>
      <c r="B18" s="47" t="s">
        <v>13</v>
      </c>
      <c r="C18" s="24">
        <v>2</v>
      </c>
      <c r="D18" s="24">
        <v>637</v>
      </c>
      <c r="E18" s="24">
        <v>633</v>
      </c>
      <c r="F18" s="45">
        <v>635</v>
      </c>
    </row>
    <row r="19" spans="1:6" ht="24.95" customHeight="1">
      <c r="A19" s="61"/>
      <c r="B19" s="47" t="s">
        <v>87</v>
      </c>
      <c r="C19" s="24">
        <v>3</v>
      </c>
      <c r="D19" s="24">
        <v>634</v>
      </c>
      <c r="E19" s="24">
        <v>633</v>
      </c>
      <c r="F19" s="45">
        <v>633.29999999999995</v>
      </c>
    </row>
    <row r="20" spans="1:6" ht="24.95" customHeight="1">
      <c r="A20" s="61"/>
      <c r="B20" s="19" t="s">
        <v>16</v>
      </c>
      <c r="C20" s="20">
        <f>SUM(C9:C19)</f>
        <v>33</v>
      </c>
      <c r="D20" s="20">
        <f>MAX(D9:D19)</f>
        <v>642</v>
      </c>
      <c r="E20" s="20">
        <f>MIN(E9:E19)</f>
        <v>632</v>
      </c>
      <c r="F20" s="46">
        <v>635.29999999999995</v>
      </c>
    </row>
    <row r="21" spans="1:6" ht="24.95" customHeight="1">
      <c r="A21" s="61" t="s">
        <v>35</v>
      </c>
      <c r="B21" s="47" t="s">
        <v>41</v>
      </c>
      <c r="C21" s="24">
        <v>2</v>
      </c>
      <c r="D21" s="24">
        <v>631</v>
      </c>
      <c r="E21" s="24">
        <v>629</v>
      </c>
      <c r="F21" s="45">
        <v>630</v>
      </c>
    </row>
    <row r="22" spans="1:6" ht="24.95" customHeight="1">
      <c r="A22" s="61"/>
      <c r="B22" s="47" t="s">
        <v>36</v>
      </c>
      <c r="C22" s="24">
        <v>2</v>
      </c>
      <c r="D22" s="24">
        <v>628</v>
      </c>
      <c r="E22" s="24">
        <v>626</v>
      </c>
      <c r="F22" s="45">
        <v>627</v>
      </c>
    </row>
    <row r="23" spans="1:6" ht="24.95" customHeight="1">
      <c r="A23" s="61"/>
      <c r="B23" s="47" t="s">
        <v>17</v>
      </c>
      <c r="C23" s="24">
        <v>2</v>
      </c>
      <c r="D23" s="24">
        <v>630</v>
      </c>
      <c r="E23" s="24">
        <v>629</v>
      </c>
      <c r="F23" s="45">
        <v>629.5</v>
      </c>
    </row>
    <row r="24" spans="1:6" ht="24.95" customHeight="1">
      <c r="A24" s="61"/>
      <c r="B24" s="47" t="s">
        <v>37</v>
      </c>
      <c r="C24" s="24">
        <v>2</v>
      </c>
      <c r="D24" s="24">
        <v>627</v>
      </c>
      <c r="E24" s="24">
        <v>627</v>
      </c>
      <c r="F24" s="45">
        <v>627</v>
      </c>
    </row>
    <row r="25" spans="1:6" ht="24.95" customHeight="1">
      <c r="A25" s="61"/>
      <c r="B25" s="47" t="s">
        <v>38</v>
      </c>
      <c r="C25" s="24">
        <v>2</v>
      </c>
      <c r="D25" s="24">
        <v>629</v>
      </c>
      <c r="E25" s="24">
        <v>626</v>
      </c>
      <c r="F25" s="45">
        <v>627.5</v>
      </c>
    </row>
    <row r="26" spans="1:6" ht="24.95" customHeight="1">
      <c r="A26" s="61"/>
      <c r="B26" s="47" t="s">
        <v>31</v>
      </c>
      <c r="C26" s="24">
        <v>2</v>
      </c>
      <c r="D26" s="24">
        <v>628</v>
      </c>
      <c r="E26" s="24">
        <v>627</v>
      </c>
      <c r="F26" s="45">
        <v>627.5</v>
      </c>
    </row>
    <row r="27" spans="1:6" ht="24.95" customHeight="1">
      <c r="A27" s="61"/>
      <c r="B27" s="47" t="s">
        <v>55</v>
      </c>
      <c r="C27" s="24">
        <v>2</v>
      </c>
      <c r="D27" s="24">
        <v>627</v>
      </c>
      <c r="E27" s="24">
        <v>626</v>
      </c>
      <c r="F27" s="45">
        <v>626.5</v>
      </c>
    </row>
    <row r="28" spans="1:6" ht="24.95" customHeight="1">
      <c r="A28" s="61"/>
      <c r="B28" s="47" t="s">
        <v>56</v>
      </c>
      <c r="C28" s="24">
        <v>2</v>
      </c>
      <c r="D28" s="24">
        <v>627</v>
      </c>
      <c r="E28" s="24">
        <v>627</v>
      </c>
      <c r="F28" s="45">
        <v>627</v>
      </c>
    </row>
    <row r="29" spans="1:6" ht="24.95" customHeight="1">
      <c r="A29" s="61"/>
      <c r="B29" s="47" t="s">
        <v>54</v>
      </c>
      <c r="C29" s="24">
        <v>2</v>
      </c>
      <c r="D29" s="24">
        <v>627</v>
      </c>
      <c r="E29" s="24">
        <v>626</v>
      </c>
      <c r="F29" s="45">
        <v>626.5</v>
      </c>
    </row>
    <row r="30" spans="1:6" ht="24.95" customHeight="1">
      <c r="A30" s="61"/>
      <c r="B30" s="19" t="s">
        <v>16</v>
      </c>
      <c r="C30" s="20">
        <f>SUM(C21:C29)</f>
        <v>18</v>
      </c>
      <c r="D30" s="20">
        <f>MAX(D21:D29)</f>
        <v>631</v>
      </c>
      <c r="E30" s="20">
        <f>MIN(E21:E29)</f>
        <v>626</v>
      </c>
      <c r="F30" s="46">
        <f>SUMPRODUCT(C21:C29,E21:E29)/C30</f>
        <v>627</v>
      </c>
    </row>
  </sheetData>
  <mergeCells count="5">
    <mergeCell ref="A1:F1"/>
    <mergeCell ref="A3:A5"/>
    <mergeCell ref="A6:A8"/>
    <mergeCell ref="A9:A20"/>
    <mergeCell ref="A21:A30"/>
  </mergeCells>
  <phoneticPr fontId="4" type="noConversion"/>
  <pageMargins left="0.7" right="0.7" top="0.75" bottom="0.75" header="0.3" footer="0.3"/>
  <pageSetup paperSize="9" orientation="portrait" r:id="rId1"/>
  <ignoredErrors>
    <ignoredError sqref="C8 F8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sqref="A1:F1"/>
    </sheetView>
  </sheetViews>
  <sheetFormatPr defaultRowHeight="13.5"/>
  <cols>
    <col min="1" max="1" width="14.5" customWidth="1"/>
    <col min="2" max="2" width="30.625" customWidth="1"/>
    <col min="3" max="3" width="10.125" customWidth="1"/>
    <col min="5" max="5" width="8.875" customWidth="1"/>
    <col min="6" max="6" width="8.625" customWidth="1"/>
  </cols>
  <sheetData>
    <row r="1" spans="1:6" ht="39.950000000000003" customHeight="1">
      <c r="A1" s="60" t="s">
        <v>136</v>
      </c>
      <c r="B1" s="60"/>
      <c r="C1" s="60"/>
      <c r="D1" s="60"/>
      <c r="E1" s="60"/>
      <c r="F1" s="60"/>
    </row>
    <row r="2" spans="1:6" ht="24.95" customHeight="1">
      <c r="A2" s="7" t="s">
        <v>0</v>
      </c>
      <c r="B2" s="7" t="s">
        <v>2</v>
      </c>
      <c r="C2" s="7" t="s">
        <v>4</v>
      </c>
      <c r="D2" s="7" t="s">
        <v>6</v>
      </c>
      <c r="E2" s="7" t="s">
        <v>8</v>
      </c>
      <c r="F2" s="7" t="s">
        <v>10</v>
      </c>
    </row>
    <row r="3" spans="1:6" ht="24.95" customHeight="1">
      <c r="A3" s="64" t="s">
        <v>46</v>
      </c>
      <c r="B3" s="22" t="s">
        <v>27</v>
      </c>
      <c r="C3" s="24">
        <v>1</v>
      </c>
      <c r="D3" s="24">
        <v>541</v>
      </c>
      <c r="E3" s="24">
        <v>541</v>
      </c>
      <c r="F3" s="31">
        <v>541</v>
      </c>
    </row>
    <row r="4" spans="1:6" ht="24.95" customHeight="1">
      <c r="A4" s="65"/>
      <c r="B4" s="22" t="s">
        <v>26</v>
      </c>
      <c r="C4" s="24">
        <v>1</v>
      </c>
      <c r="D4" s="24">
        <v>544</v>
      </c>
      <c r="E4" s="24">
        <v>544</v>
      </c>
      <c r="F4" s="31">
        <v>544</v>
      </c>
    </row>
    <row r="5" spans="1:6" ht="24.95" customHeight="1">
      <c r="A5" s="65"/>
      <c r="B5" s="22" t="s">
        <v>25</v>
      </c>
      <c r="C5" s="24">
        <v>2</v>
      </c>
      <c r="D5" s="24">
        <v>564</v>
      </c>
      <c r="E5" s="24">
        <v>527</v>
      </c>
      <c r="F5" s="31">
        <v>545.5</v>
      </c>
    </row>
    <row r="6" spans="1:6" ht="24.95" customHeight="1">
      <c r="A6" s="65"/>
      <c r="B6" s="22" t="s">
        <v>12</v>
      </c>
      <c r="C6" s="24">
        <v>2</v>
      </c>
      <c r="D6" s="24">
        <v>547</v>
      </c>
      <c r="E6" s="24">
        <v>470</v>
      </c>
      <c r="F6" s="31">
        <v>508.5</v>
      </c>
    </row>
    <row r="7" spans="1:6" ht="24.95" customHeight="1">
      <c r="A7" s="65"/>
      <c r="B7" s="22" t="s">
        <v>40</v>
      </c>
      <c r="C7" s="23">
        <v>2</v>
      </c>
      <c r="D7" s="24">
        <v>559</v>
      </c>
      <c r="E7" s="24">
        <v>555</v>
      </c>
      <c r="F7" s="31">
        <v>557</v>
      </c>
    </row>
    <row r="8" spans="1:6" ht="24.95" customHeight="1">
      <c r="A8" s="66"/>
      <c r="B8" s="19" t="s">
        <v>16</v>
      </c>
      <c r="C8" s="20">
        <f>SUM(C3:C7)</f>
        <v>8</v>
      </c>
      <c r="D8" s="20">
        <f>MAX(D3:D7)</f>
        <v>564</v>
      </c>
      <c r="E8" s="20">
        <f>MIN(E3:E7)</f>
        <v>470</v>
      </c>
      <c r="F8" s="32">
        <f>SUMPRODUCT(C3:C7,F3:F7)/C8</f>
        <v>538.375</v>
      </c>
    </row>
    <row r="9" spans="1:6" ht="24.95" customHeight="1">
      <c r="A9" s="64" t="s">
        <v>24</v>
      </c>
      <c r="B9" s="22" t="s">
        <v>41</v>
      </c>
      <c r="C9" s="24">
        <v>2</v>
      </c>
      <c r="D9" s="24">
        <v>580</v>
      </c>
      <c r="E9" s="24">
        <v>580</v>
      </c>
      <c r="F9" s="31">
        <v>580</v>
      </c>
    </row>
    <row r="10" spans="1:6" ht="24.95" customHeight="1">
      <c r="A10" s="65"/>
      <c r="B10" s="22" t="s">
        <v>29</v>
      </c>
      <c r="C10" s="24">
        <v>2</v>
      </c>
      <c r="D10" s="24">
        <v>582</v>
      </c>
      <c r="E10" s="24">
        <v>581</v>
      </c>
      <c r="F10" s="31">
        <v>581.5</v>
      </c>
    </row>
    <row r="11" spans="1:6" ht="24.95" customHeight="1">
      <c r="A11" s="65"/>
      <c r="B11" s="22" t="s">
        <v>27</v>
      </c>
      <c r="C11" s="24">
        <v>2</v>
      </c>
      <c r="D11" s="24">
        <v>589</v>
      </c>
      <c r="E11" s="24">
        <v>584</v>
      </c>
      <c r="F11" s="31">
        <v>586.5</v>
      </c>
    </row>
    <row r="12" spans="1:6" ht="24.95" customHeight="1">
      <c r="A12" s="65"/>
      <c r="B12" s="22" t="s">
        <v>26</v>
      </c>
      <c r="C12" s="24">
        <v>2</v>
      </c>
      <c r="D12" s="24">
        <v>582</v>
      </c>
      <c r="E12" s="24">
        <v>580</v>
      </c>
      <c r="F12" s="31">
        <v>581</v>
      </c>
    </row>
    <row r="13" spans="1:6" ht="24.95" customHeight="1">
      <c r="A13" s="65"/>
      <c r="B13" s="22" t="s">
        <v>12</v>
      </c>
      <c r="C13" s="24">
        <v>2</v>
      </c>
      <c r="D13" s="24">
        <v>587</v>
      </c>
      <c r="E13" s="24">
        <v>586</v>
      </c>
      <c r="F13" s="31">
        <v>586.5</v>
      </c>
    </row>
    <row r="14" spans="1:6" ht="24.95" customHeight="1">
      <c r="A14" s="65"/>
      <c r="B14" s="22" t="s">
        <v>61</v>
      </c>
      <c r="C14" s="24">
        <v>2</v>
      </c>
      <c r="D14" s="24">
        <v>581</v>
      </c>
      <c r="E14" s="24">
        <v>580</v>
      </c>
      <c r="F14" s="31">
        <v>580.5</v>
      </c>
    </row>
    <row r="15" spans="1:6" ht="24.95" customHeight="1">
      <c r="A15" s="65"/>
      <c r="B15" s="22" t="s">
        <v>52</v>
      </c>
      <c r="C15" s="24">
        <v>2</v>
      </c>
      <c r="D15" s="24">
        <v>581</v>
      </c>
      <c r="E15" s="24">
        <v>580</v>
      </c>
      <c r="F15" s="31">
        <v>580.5</v>
      </c>
    </row>
    <row r="16" spans="1:6" ht="24.95" customHeight="1">
      <c r="A16" s="66"/>
      <c r="B16" s="19" t="s">
        <v>16</v>
      </c>
      <c r="C16" s="20">
        <f>SUM(C9:C15)</f>
        <v>14</v>
      </c>
      <c r="D16" s="20">
        <f>MAX(D9:D15)</f>
        <v>589</v>
      </c>
      <c r="E16" s="20">
        <f>MIN(E9:E15)</f>
        <v>580</v>
      </c>
      <c r="F16" s="32">
        <f>SUMPRODUCT(C9:C15,F9:F15)/C16</f>
        <v>582.35714285714289</v>
      </c>
    </row>
    <row r="17" spans="1:6" ht="24.95" customHeight="1">
      <c r="A17" s="64" t="s">
        <v>35</v>
      </c>
      <c r="B17" s="22" t="s">
        <v>56</v>
      </c>
      <c r="C17" s="24">
        <v>2</v>
      </c>
      <c r="D17" s="24">
        <v>569</v>
      </c>
      <c r="E17" s="24">
        <v>557</v>
      </c>
      <c r="F17" s="31">
        <v>563</v>
      </c>
    </row>
    <row r="18" spans="1:6" ht="24.95" customHeight="1">
      <c r="A18" s="65"/>
      <c r="B18" s="22" t="s">
        <v>54</v>
      </c>
      <c r="C18" s="24">
        <v>2</v>
      </c>
      <c r="D18" s="24">
        <v>553</v>
      </c>
      <c r="E18" s="24">
        <v>550</v>
      </c>
      <c r="F18" s="31">
        <v>551.5</v>
      </c>
    </row>
    <row r="19" spans="1:6" ht="24.95" customHeight="1">
      <c r="A19" s="66"/>
      <c r="B19" s="19" t="s">
        <v>16</v>
      </c>
      <c r="C19" s="20">
        <f>SUM(C17:C18)</f>
        <v>4</v>
      </c>
      <c r="D19" s="20">
        <f>MAX(D17:D18)</f>
        <v>569</v>
      </c>
      <c r="E19" s="20">
        <f>MIN(E17:E18)</f>
        <v>550</v>
      </c>
      <c r="F19" s="32">
        <f>SUMPRODUCT(C17:C18,F17:F18)/C19</f>
        <v>557.25</v>
      </c>
    </row>
  </sheetData>
  <mergeCells count="4">
    <mergeCell ref="A1:F1"/>
    <mergeCell ref="A3:A8"/>
    <mergeCell ref="A9:A16"/>
    <mergeCell ref="A17:A19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sqref="A1:F1"/>
    </sheetView>
  </sheetViews>
  <sheetFormatPr defaultRowHeight="13.5"/>
  <cols>
    <col min="1" max="1" width="13" customWidth="1"/>
    <col min="2" max="2" width="31.375" customWidth="1"/>
    <col min="3" max="3" width="9.625" customWidth="1"/>
    <col min="4" max="4" width="7.875" customWidth="1"/>
    <col min="5" max="5" width="7.75" customWidth="1"/>
    <col min="6" max="6" width="7.75" style="11" customWidth="1"/>
  </cols>
  <sheetData>
    <row r="1" spans="1:11" ht="39.950000000000003" customHeight="1">
      <c r="A1" s="62" t="s">
        <v>114</v>
      </c>
      <c r="B1" s="62"/>
      <c r="C1" s="62"/>
      <c r="D1" s="62"/>
      <c r="E1" s="62"/>
      <c r="F1" s="62"/>
    </row>
    <row r="2" spans="1:11" ht="24.95" customHeight="1">
      <c r="A2" s="19" t="s">
        <v>0</v>
      </c>
      <c r="B2" s="19" t="s">
        <v>2</v>
      </c>
      <c r="C2" s="19" t="s">
        <v>4</v>
      </c>
      <c r="D2" s="19" t="s">
        <v>6</v>
      </c>
      <c r="E2" s="19" t="s">
        <v>8</v>
      </c>
      <c r="F2" s="19" t="s">
        <v>10</v>
      </c>
      <c r="H2" s="55" t="s">
        <v>6</v>
      </c>
      <c r="I2" s="55" t="s">
        <v>8</v>
      </c>
      <c r="J2" s="55" t="s">
        <v>10</v>
      </c>
    </row>
    <row r="3" spans="1:11" ht="24.95" customHeight="1">
      <c r="A3" s="61" t="s">
        <v>43</v>
      </c>
      <c r="B3" s="22" t="s">
        <v>45</v>
      </c>
      <c r="C3" s="24">
        <v>5</v>
      </c>
      <c r="D3" s="24">
        <v>243</v>
      </c>
      <c r="E3" s="24">
        <v>214</v>
      </c>
      <c r="F3" s="45">
        <v>225.8</v>
      </c>
      <c r="G3" t="s">
        <v>142</v>
      </c>
      <c r="H3" s="24">
        <v>701</v>
      </c>
      <c r="I3" s="24">
        <v>667</v>
      </c>
      <c r="J3" s="45">
        <v>682.3</v>
      </c>
      <c r="K3" t="s">
        <v>143</v>
      </c>
    </row>
    <row r="4" spans="1:11" ht="24.95" customHeight="1">
      <c r="A4" s="61"/>
      <c r="B4" s="22" t="s">
        <v>44</v>
      </c>
      <c r="C4" s="24">
        <v>5</v>
      </c>
      <c r="D4" s="24">
        <v>243</v>
      </c>
      <c r="E4" s="24">
        <v>214</v>
      </c>
      <c r="F4" s="45">
        <v>228</v>
      </c>
      <c r="G4" t="s">
        <v>142</v>
      </c>
      <c r="H4" s="24">
        <v>750</v>
      </c>
      <c r="I4" s="24">
        <v>678</v>
      </c>
      <c r="J4" s="45">
        <v>700.6</v>
      </c>
      <c r="K4" t="s">
        <v>143</v>
      </c>
    </row>
    <row r="5" spans="1:11" ht="24.95" customHeight="1">
      <c r="A5" s="61"/>
      <c r="B5" s="19" t="s">
        <v>16</v>
      </c>
      <c r="C5" s="20">
        <f>SUM(C3:C4)</f>
        <v>10</v>
      </c>
      <c r="D5" s="20">
        <f>MAX(D3:D4)</f>
        <v>243</v>
      </c>
      <c r="E5" s="20">
        <f>MIN(E3:E4)</f>
        <v>214</v>
      </c>
      <c r="F5" s="46">
        <f>SUMPRODUCT(C3:C4,F3:F4)/C5</f>
        <v>226.9</v>
      </c>
      <c r="G5" t="s">
        <v>142</v>
      </c>
      <c r="H5" s="20">
        <v>750</v>
      </c>
      <c r="I5" s="20">
        <v>667</v>
      </c>
      <c r="J5" s="46">
        <v>691.5</v>
      </c>
      <c r="K5" t="s">
        <v>143</v>
      </c>
    </row>
    <row r="6" spans="1:11" ht="24.95" customHeight="1">
      <c r="A6" s="61" t="s">
        <v>109</v>
      </c>
      <c r="B6" s="22" t="s">
        <v>72</v>
      </c>
      <c r="C6" s="24">
        <v>2</v>
      </c>
      <c r="D6" s="24">
        <v>575</v>
      </c>
      <c r="E6" s="24">
        <v>574</v>
      </c>
      <c r="F6" s="45">
        <v>574.5</v>
      </c>
    </row>
    <row r="7" spans="1:11" ht="24.95" customHeight="1">
      <c r="A7" s="61"/>
      <c r="B7" s="22" t="s">
        <v>30</v>
      </c>
      <c r="C7" s="24">
        <v>3</v>
      </c>
      <c r="D7" s="24">
        <v>576</v>
      </c>
      <c r="E7" s="24">
        <v>575</v>
      </c>
      <c r="F7" s="45">
        <v>575.70000000000005</v>
      </c>
    </row>
    <row r="8" spans="1:11" ht="24.95" customHeight="1">
      <c r="A8" s="61"/>
      <c r="B8" s="22" t="s">
        <v>63</v>
      </c>
      <c r="C8" s="24">
        <v>3</v>
      </c>
      <c r="D8" s="24">
        <v>577</v>
      </c>
      <c r="E8" s="24">
        <v>573</v>
      </c>
      <c r="F8" s="45">
        <v>575.29999999999995</v>
      </c>
    </row>
    <row r="9" spans="1:11" ht="24.95" customHeight="1">
      <c r="A9" s="61"/>
      <c r="B9" s="22" t="s">
        <v>27</v>
      </c>
      <c r="C9" s="24">
        <v>5</v>
      </c>
      <c r="D9" s="24">
        <v>589</v>
      </c>
      <c r="E9" s="24">
        <v>581</v>
      </c>
      <c r="F9" s="45">
        <v>585</v>
      </c>
    </row>
    <row r="10" spans="1:11" ht="24.95" customHeight="1">
      <c r="A10" s="61"/>
      <c r="B10" s="22" t="s">
        <v>15</v>
      </c>
      <c r="C10" s="24">
        <v>9</v>
      </c>
      <c r="D10" s="24">
        <v>580</v>
      </c>
      <c r="E10" s="24">
        <v>573</v>
      </c>
      <c r="F10" s="45">
        <v>577.4</v>
      </c>
    </row>
    <row r="11" spans="1:11" ht="24.95" customHeight="1">
      <c r="A11" s="61"/>
      <c r="B11" s="22" t="s">
        <v>65</v>
      </c>
      <c r="C11" s="24">
        <v>3</v>
      </c>
      <c r="D11" s="24">
        <v>578</v>
      </c>
      <c r="E11" s="24">
        <v>574</v>
      </c>
      <c r="F11" s="45">
        <v>575.29999999999995</v>
      </c>
    </row>
    <row r="12" spans="1:11" ht="24.95" customHeight="1">
      <c r="A12" s="61"/>
      <c r="B12" s="22" t="s">
        <v>26</v>
      </c>
      <c r="C12" s="24">
        <v>6</v>
      </c>
      <c r="D12" s="24">
        <v>577</v>
      </c>
      <c r="E12" s="24">
        <v>574</v>
      </c>
      <c r="F12" s="45">
        <v>575.29999999999995</v>
      </c>
    </row>
    <row r="13" spans="1:11" ht="24.95" customHeight="1">
      <c r="A13" s="61"/>
      <c r="B13" s="22" t="s">
        <v>62</v>
      </c>
      <c r="C13" s="24">
        <v>3</v>
      </c>
      <c r="D13" s="24">
        <v>579</v>
      </c>
      <c r="E13" s="24">
        <v>576</v>
      </c>
      <c r="F13" s="45">
        <v>577.29999999999995</v>
      </c>
    </row>
    <row r="14" spans="1:11" ht="24.95" customHeight="1">
      <c r="A14" s="61"/>
      <c r="B14" s="22" t="s">
        <v>12</v>
      </c>
      <c r="C14" s="24">
        <v>18</v>
      </c>
      <c r="D14" s="24">
        <v>591</v>
      </c>
      <c r="E14" s="24">
        <v>578</v>
      </c>
      <c r="F14" s="45">
        <v>581.20000000000005</v>
      </c>
    </row>
    <row r="15" spans="1:11" ht="24.95" customHeight="1">
      <c r="A15" s="61"/>
      <c r="B15" s="22" t="s">
        <v>33</v>
      </c>
      <c r="C15" s="24">
        <v>3</v>
      </c>
      <c r="D15" s="24">
        <v>578</v>
      </c>
      <c r="E15" s="24">
        <v>573</v>
      </c>
      <c r="F15" s="45">
        <v>575.70000000000005</v>
      </c>
    </row>
    <row r="16" spans="1:11" ht="24.95" customHeight="1">
      <c r="A16" s="61"/>
      <c r="B16" s="22" t="s">
        <v>34</v>
      </c>
      <c r="C16" s="24">
        <v>3</v>
      </c>
      <c r="D16" s="24">
        <v>583</v>
      </c>
      <c r="E16" s="24">
        <v>579</v>
      </c>
      <c r="F16" s="45">
        <v>580.29999999999995</v>
      </c>
    </row>
    <row r="17" spans="1:6" ht="24.95" customHeight="1">
      <c r="A17" s="61"/>
      <c r="B17" s="22" t="s">
        <v>49</v>
      </c>
      <c r="C17" s="24">
        <v>3</v>
      </c>
      <c r="D17" s="24">
        <v>579</v>
      </c>
      <c r="E17" s="24">
        <v>574</v>
      </c>
      <c r="F17" s="45">
        <v>576.29999999999995</v>
      </c>
    </row>
    <row r="18" spans="1:6" ht="24.95" customHeight="1">
      <c r="A18" s="61"/>
      <c r="B18" s="22" t="s">
        <v>13</v>
      </c>
      <c r="C18" s="24">
        <v>6</v>
      </c>
      <c r="D18" s="24">
        <v>586</v>
      </c>
      <c r="E18" s="24">
        <v>575</v>
      </c>
      <c r="F18" s="45">
        <v>579.9</v>
      </c>
    </row>
    <row r="19" spans="1:6" ht="24.95" customHeight="1">
      <c r="A19" s="61"/>
      <c r="B19" s="22" t="s">
        <v>64</v>
      </c>
      <c r="C19" s="24">
        <v>3</v>
      </c>
      <c r="D19" s="24">
        <v>588</v>
      </c>
      <c r="E19" s="24">
        <v>574</v>
      </c>
      <c r="F19" s="45">
        <v>581.29999999999995</v>
      </c>
    </row>
    <row r="20" spans="1:6" ht="24.95" customHeight="1">
      <c r="A20" s="61"/>
      <c r="B20" s="22" t="s">
        <v>40</v>
      </c>
      <c r="C20" s="24">
        <v>4</v>
      </c>
      <c r="D20" s="24">
        <v>575</v>
      </c>
      <c r="E20" s="24">
        <v>573</v>
      </c>
      <c r="F20" s="45">
        <v>574.5</v>
      </c>
    </row>
    <row r="21" spans="1:6" ht="24.95" customHeight="1">
      <c r="A21" s="61"/>
      <c r="B21" s="19" t="s">
        <v>110</v>
      </c>
      <c r="C21" s="20">
        <f>SUM(C6:C20)</f>
        <v>74</v>
      </c>
      <c r="D21" s="20">
        <f>MAX(D6:D20)</f>
        <v>591</v>
      </c>
      <c r="E21" s="20">
        <f>MIN(E6:E20)</f>
        <v>573</v>
      </c>
      <c r="F21" s="46">
        <v>578.6</v>
      </c>
    </row>
    <row r="22" spans="1:6" ht="24.95" customHeight="1">
      <c r="A22" s="61" t="s">
        <v>112</v>
      </c>
      <c r="B22" s="22" t="s">
        <v>41</v>
      </c>
      <c r="C22" s="24">
        <v>2</v>
      </c>
      <c r="D22" s="24">
        <v>561</v>
      </c>
      <c r="E22" s="24">
        <v>561</v>
      </c>
      <c r="F22" s="45">
        <v>561</v>
      </c>
    </row>
    <row r="23" spans="1:6" ht="24.95" customHeight="1">
      <c r="A23" s="61"/>
      <c r="B23" s="22" t="s">
        <v>59</v>
      </c>
      <c r="C23" s="24">
        <v>3</v>
      </c>
      <c r="D23" s="24">
        <v>563</v>
      </c>
      <c r="E23" s="24">
        <v>563</v>
      </c>
      <c r="F23" s="45">
        <v>563</v>
      </c>
    </row>
    <row r="24" spans="1:6" ht="24.95" customHeight="1">
      <c r="A24" s="61"/>
      <c r="B24" s="22" t="s">
        <v>29</v>
      </c>
      <c r="C24" s="24">
        <v>3</v>
      </c>
      <c r="D24" s="24">
        <v>570</v>
      </c>
      <c r="E24" s="24">
        <v>562</v>
      </c>
      <c r="F24" s="45">
        <v>565</v>
      </c>
    </row>
    <row r="25" spans="1:6" ht="24.95" customHeight="1">
      <c r="A25" s="61"/>
      <c r="B25" s="22" t="s">
        <v>66</v>
      </c>
      <c r="C25" s="24">
        <v>2</v>
      </c>
      <c r="D25" s="24">
        <v>564</v>
      </c>
      <c r="E25" s="24">
        <v>562</v>
      </c>
      <c r="F25" s="45">
        <v>563</v>
      </c>
    </row>
    <row r="26" spans="1:6" ht="24.95" customHeight="1">
      <c r="A26" s="61"/>
      <c r="B26" s="22" t="s">
        <v>50</v>
      </c>
      <c r="C26" s="24">
        <v>4</v>
      </c>
      <c r="D26" s="24">
        <v>565</v>
      </c>
      <c r="E26" s="24">
        <v>560</v>
      </c>
      <c r="F26" s="45">
        <v>562.5</v>
      </c>
    </row>
    <row r="27" spans="1:6" ht="24.95" customHeight="1">
      <c r="A27" s="61"/>
      <c r="B27" s="22" t="s">
        <v>51</v>
      </c>
      <c r="C27" s="24">
        <v>2</v>
      </c>
      <c r="D27" s="24">
        <v>563</v>
      </c>
      <c r="E27" s="24">
        <v>562</v>
      </c>
      <c r="F27" s="45">
        <v>562.5</v>
      </c>
    </row>
    <row r="28" spans="1:6" ht="24.95" customHeight="1">
      <c r="A28" s="61"/>
      <c r="B28" s="22" t="s">
        <v>67</v>
      </c>
      <c r="C28" s="24">
        <v>3</v>
      </c>
      <c r="D28" s="24">
        <v>565</v>
      </c>
      <c r="E28" s="24">
        <v>559</v>
      </c>
      <c r="F28" s="45">
        <v>561.70000000000005</v>
      </c>
    </row>
    <row r="29" spans="1:6" ht="24.95" customHeight="1">
      <c r="A29" s="61"/>
      <c r="B29" s="22" t="s">
        <v>17</v>
      </c>
      <c r="C29" s="24">
        <v>3</v>
      </c>
      <c r="D29" s="24">
        <v>563</v>
      </c>
      <c r="E29" s="24">
        <v>560</v>
      </c>
      <c r="F29" s="45">
        <v>562</v>
      </c>
    </row>
    <row r="30" spans="1:6" ht="24.95" customHeight="1">
      <c r="A30" s="61"/>
      <c r="B30" s="22" t="s">
        <v>18</v>
      </c>
      <c r="C30" s="24">
        <v>2</v>
      </c>
      <c r="D30" s="24">
        <v>562</v>
      </c>
      <c r="E30" s="24">
        <v>561</v>
      </c>
      <c r="F30" s="45">
        <v>561.5</v>
      </c>
    </row>
    <row r="31" spans="1:6" ht="24.95" customHeight="1">
      <c r="A31" s="61"/>
      <c r="B31" s="22" t="s">
        <v>25</v>
      </c>
      <c r="C31" s="24">
        <v>5</v>
      </c>
      <c r="D31" s="24">
        <v>571</v>
      </c>
      <c r="E31" s="24">
        <v>566</v>
      </c>
      <c r="F31" s="45">
        <v>569.4</v>
      </c>
    </row>
    <row r="32" spans="1:6" ht="24.95" customHeight="1">
      <c r="A32" s="61"/>
      <c r="B32" s="22" t="s">
        <v>32</v>
      </c>
      <c r="C32" s="24">
        <v>2</v>
      </c>
      <c r="D32" s="24">
        <v>559</v>
      </c>
      <c r="E32" s="24">
        <v>559</v>
      </c>
      <c r="F32" s="45">
        <v>559</v>
      </c>
    </row>
    <row r="33" spans="1:6" ht="24.95" customHeight="1">
      <c r="A33" s="61"/>
      <c r="B33" s="22" t="s">
        <v>71</v>
      </c>
      <c r="C33" s="24">
        <v>3</v>
      </c>
      <c r="D33" s="24">
        <v>565</v>
      </c>
      <c r="E33" s="24">
        <v>561</v>
      </c>
      <c r="F33" s="45">
        <v>562.70000000000005</v>
      </c>
    </row>
    <row r="34" spans="1:6" ht="24.95" customHeight="1">
      <c r="A34" s="61"/>
      <c r="B34" s="22" t="s">
        <v>31</v>
      </c>
      <c r="C34" s="24">
        <v>2</v>
      </c>
      <c r="D34" s="24">
        <v>561</v>
      </c>
      <c r="E34" s="24">
        <v>561</v>
      </c>
      <c r="F34" s="45">
        <v>561</v>
      </c>
    </row>
    <row r="35" spans="1:6" ht="24.95" customHeight="1">
      <c r="A35" s="61"/>
      <c r="B35" s="22" t="s">
        <v>19</v>
      </c>
      <c r="C35" s="24">
        <v>3</v>
      </c>
      <c r="D35" s="24">
        <v>563</v>
      </c>
      <c r="E35" s="24">
        <v>560</v>
      </c>
      <c r="F35" s="45">
        <v>561.29999999999995</v>
      </c>
    </row>
    <row r="36" spans="1:6" ht="24.95" customHeight="1">
      <c r="A36" s="61"/>
      <c r="B36" s="22" t="s">
        <v>69</v>
      </c>
      <c r="C36" s="24">
        <v>2</v>
      </c>
      <c r="D36" s="24">
        <v>561</v>
      </c>
      <c r="E36" s="24">
        <v>560</v>
      </c>
      <c r="F36" s="45">
        <v>560.5</v>
      </c>
    </row>
    <row r="37" spans="1:6" ht="24.95" customHeight="1">
      <c r="A37" s="61"/>
      <c r="B37" s="22" t="s">
        <v>68</v>
      </c>
      <c r="C37" s="24">
        <v>3</v>
      </c>
      <c r="D37" s="24">
        <v>560</v>
      </c>
      <c r="E37" s="24">
        <v>559</v>
      </c>
      <c r="F37" s="45">
        <v>559.29999999999995</v>
      </c>
    </row>
    <row r="38" spans="1:6" ht="24.95" customHeight="1">
      <c r="A38" s="61"/>
      <c r="B38" s="22" t="s">
        <v>14</v>
      </c>
      <c r="C38" s="24">
        <v>6</v>
      </c>
      <c r="D38" s="24">
        <v>572</v>
      </c>
      <c r="E38" s="24">
        <v>566</v>
      </c>
      <c r="F38" s="45">
        <v>568.29999999999995</v>
      </c>
    </row>
    <row r="39" spans="1:6" ht="24.95" customHeight="1">
      <c r="A39" s="61"/>
      <c r="B39" s="22" t="s">
        <v>60</v>
      </c>
      <c r="C39" s="24">
        <v>2</v>
      </c>
      <c r="D39" s="24">
        <v>568</v>
      </c>
      <c r="E39" s="24">
        <v>563</v>
      </c>
      <c r="F39" s="45">
        <v>565.5</v>
      </c>
    </row>
    <row r="40" spans="1:6" ht="24.95" customHeight="1">
      <c r="A40" s="61"/>
      <c r="B40" s="22" t="s">
        <v>53</v>
      </c>
      <c r="C40" s="24">
        <v>2</v>
      </c>
      <c r="D40" s="24">
        <v>581</v>
      </c>
      <c r="E40" s="24">
        <v>565</v>
      </c>
      <c r="F40" s="45">
        <v>573</v>
      </c>
    </row>
    <row r="41" spans="1:6" ht="24.95" customHeight="1">
      <c r="A41" s="61"/>
      <c r="B41" s="22" t="s">
        <v>58</v>
      </c>
      <c r="C41" s="24">
        <v>5</v>
      </c>
      <c r="D41" s="24">
        <v>566</v>
      </c>
      <c r="E41" s="24">
        <v>562</v>
      </c>
      <c r="F41" s="45">
        <v>563.79999999999995</v>
      </c>
    </row>
    <row r="42" spans="1:6" ht="24.95" customHeight="1">
      <c r="A42" s="61"/>
      <c r="B42" s="22" t="s">
        <v>56</v>
      </c>
      <c r="C42" s="24">
        <v>2</v>
      </c>
      <c r="D42" s="24">
        <v>560</v>
      </c>
      <c r="E42" s="24">
        <v>560</v>
      </c>
      <c r="F42" s="45">
        <v>560</v>
      </c>
    </row>
    <row r="43" spans="1:6" ht="24.95" customHeight="1">
      <c r="A43" s="61"/>
      <c r="B43" s="22" t="s">
        <v>57</v>
      </c>
      <c r="C43" s="24">
        <v>2</v>
      </c>
      <c r="D43" s="24">
        <v>565</v>
      </c>
      <c r="E43" s="24">
        <v>560</v>
      </c>
      <c r="F43" s="45">
        <v>562.5</v>
      </c>
    </row>
    <row r="44" spans="1:6" ht="24.95" customHeight="1">
      <c r="A44" s="61"/>
      <c r="B44" s="22" t="s">
        <v>48</v>
      </c>
      <c r="C44" s="24">
        <v>3</v>
      </c>
      <c r="D44" s="24">
        <v>562</v>
      </c>
      <c r="E44" s="24">
        <v>559</v>
      </c>
      <c r="F44" s="45">
        <v>560.70000000000005</v>
      </c>
    </row>
    <row r="45" spans="1:6" ht="24.95" customHeight="1">
      <c r="A45" s="61"/>
      <c r="B45" s="22" t="s">
        <v>28</v>
      </c>
      <c r="C45" s="24">
        <v>3</v>
      </c>
      <c r="D45" s="24">
        <v>564</v>
      </c>
      <c r="E45" s="24">
        <v>561</v>
      </c>
      <c r="F45" s="45">
        <v>562.29999999999995</v>
      </c>
    </row>
    <row r="46" spans="1:6" ht="24.95" customHeight="1">
      <c r="A46" s="61"/>
      <c r="B46" s="22" t="s">
        <v>61</v>
      </c>
      <c r="C46" s="24">
        <v>3</v>
      </c>
      <c r="D46" s="24">
        <v>565</v>
      </c>
      <c r="E46" s="24">
        <v>563</v>
      </c>
      <c r="F46" s="45">
        <v>563.70000000000005</v>
      </c>
    </row>
    <row r="47" spans="1:6" ht="24.95" customHeight="1">
      <c r="A47" s="61"/>
      <c r="B47" s="22" t="s">
        <v>47</v>
      </c>
      <c r="C47" s="24">
        <v>4</v>
      </c>
      <c r="D47" s="24">
        <v>565</v>
      </c>
      <c r="E47" s="24">
        <v>559</v>
      </c>
      <c r="F47" s="45">
        <v>563.29999999999995</v>
      </c>
    </row>
    <row r="48" spans="1:6" ht="24.95" customHeight="1">
      <c r="A48" s="61"/>
      <c r="B48" s="22" t="s">
        <v>52</v>
      </c>
      <c r="C48" s="24">
        <v>4</v>
      </c>
      <c r="D48" s="24">
        <v>565</v>
      </c>
      <c r="E48" s="24">
        <v>562</v>
      </c>
      <c r="F48" s="45">
        <v>564.29999999999995</v>
      </c>
    </row>
    <row r="49" spans="1:6" ht="24.95" customHeight="1">
      <c r="A49" s="61"/>
      <c r="B49" s="22" t="s">
        <v>87</v>
      </c>
      <c r="C49" s="24">
        <v>4</v>
      </c>
      <c r="D49" s="24">
        <v>563</v>
      </c>
      <c r="E49" s="24">
        <v>560</v>
      </c>
      <c r="F49" s="45">
        <v>561.29999999999995</v>
      </c>
    </row>
    <row r="50" spans="1:6" ht="24.95" customHeight="1">
      <c r="A50" s="61"/>
      <c r="B50" s="22" t="s">
        <v>88</v>
      </c>
      <c r="C50" s="24">
        <v>3</v>
      </c>
      <c r="D50" s="24">
        <v>573</v>
      </c>
      <c r="E50" s="24">
        <v>560</v>
      </c>
      <c r="F50" s="45">
        <v>564.29999999999995</v>
      </c>
    </row>
    <row r="51" spans="1:6" ht="24.95" customHeight="1">
      <c r="A51" s="61"/>
      <c r="B51" s="22" t="s">
        <v>89</v>
      </c>
      <c r="C51" s="24">
        <v>4</v>
      </c>
      <c r="D51" s="24">
        <v>566</v>
      </c>
      <c r="E51" s="24">
        <v>564</v>
      </c>
      <c r="F51" s="45">
        <v>565</v>
      </c>
    </row>
    <row r="52" spans="1:6" ht="24.95" customHeight="1">
      <c r="A52" s="61"/>
      <c r="B52" s="19" t="s">
        <v>111</v>
      </c>
      <c r="C52" s="20">
        <f>SUM(C22:C51)</f>
        <v>91</v>
      </c>
      <c r="D52" s="20">
        <f>MAX(D22:D51)</f>
        <v>581</v>
      </c>
      <c r="E52" s="20">
        <f>MIN(E22:E51)</f>
        <v>559</v>
      </c>
      <c r="F52" s="46">
        <v>563.5</v>
      </c>
    </row>
    <row r="53" spans="1:6" ht="24.95" customHeight="1">
      <c r="A53" s="61" t="s">
        <v>113</v>
      </c>
      <c r="B53" s="22" t="s">
        <v>41</v>
      </c>
      <c r="C53" s="24">
        <v>2</v>
      </c>
      <c r="D53" s="24">
        <v>570</v>
      </c>
      <c r="E53" s="24">
        <v>568</v>
      </c>
      <c r="F53" s="45">
        <v>569</v>
      </c>
    </row>
    <row r="54" spans="1:6" ht="24.95" customHeight="1">
      <c r="A54" s="61"/>
      <c r="B54" s="22" t="s">
        <v>36</v>
      </c>
      <c r="C54" s="24">
        <v>3</v>
      </c>
      <c r="D54" s="24">
        <v>567</v>
      </c>
      <c r="E54" s="24">
        <v>566</v>
      </c>
      <c r="F54" s="45">
        <v>566.29999999999995</v>
      </c>
    </row>
    <row r="55" spans="1:6" ht="24.95" customHeight="1">
      <c r="A55" s="61"/>
      <c r="B55" s="22" t="s">
        <v>17</v>
      </c>
      <c r="C55" s="24">
        <v>3</v>
      </c>
      <c r="D55" s="24">
        <v>569</v>
      </c>
      <c r="E55" s="24">
        <v>569</v>
      </c>
      <c r="F55" s="45">
        <v>569</v>
      </c>
    </row>
    <row r="56" spans="1:6" ht="24.95" customHeight="1">
      <c r="A56" s="61"/>
      <c r="B56" s="22" t="s">
        <v>37</v>
      </c>
      <c r="C56" s="24">
        <v>3</v>
      </c>
      <c r="D56" s="24">
        <v>567</v>
      </c>
      <c r="E56" s="24">
        <v>565</v>
      </c>
      <c r="F56" s="45">
        <v>566</v>
      </c>
    </row>
    <row r="57" spans="1:6" ht="24.95" customHeight="1">
      <c r="A57" s="61"/>
      <c r="B57" s="22" t="s">
        <v>31</v>
      </c>
      <c r="C57" s="24">
        <v>3</v>
      </c>
      <c r="D57" s="24">
        <v>569</v>
      </c>
      <c r="E57" s="24">
        <v>567</v>
      </c>
      <c r="F57" s="45">
        <v>567.70000000000005</v>
      </c>
    </row>
    <row r="58" spans="1:6" ht="24.95" customHeight="1">
      <c r="A58" s="61"/>
      <c r="B58" s="22" t="s">
        <v>19</v>
      </c>
      <c r="C58" s="24">
        <v>2</v>
      </c>
      <c r="D58" s="24">
        <v>570</v>
      </c>
      <c r="E58" s="24">
        <v>570</v>
      </c>
      <c r="F58" s="45">
        <v>570</v>
      </c>
    </row>
    <row r="59" spans="1:6" ht="24.95" customHeight="1">
      <c r="A59" s="61"/>
      <c r="B59" s="22" t="s">
        <v>70</v>
      </c>
      <c r="C59" s="24">
        <v>4</v>
      </c>
      <c r="D59" s="24">
        <v>567</v>
      </c>
      <c r="E59" s="24">
        <v>565</v>
      </c>
      <c r="F59" s="45">
        <v>565.5</v>
      </c>
    </row>
    <row r="60" spans="1:6" ht="24.95" customHeight="1">
      <c r="A60" s="61"/>
      <c r="B60" s="22" t="s">
        <v>69</v>
      </c>
      <c r="C60" s="24">
        <v>4</v>
      </c>
      <c r="D60" s="24">
        <v>574</v>
      </c>
      <c r="E60" s="24">
        <v>566</v>
      </c>
      <c r="F60" s="45">
        <v>568.5</v>
      </c>
    </row>
    <row r="61" spans="1:6" ht="24.95" customHeight="1">
      <c r="A61" s="61"/>
      <c r="B61" s="22" t="s">
        <v>55</v>
      </c>
      <c r="C61" s="24">
        <v>3</v>
      </c>
      <c r="D61" s="24">
        <v>567</v>
      </c>
      <c r="E61" s="24">
        <v>566</v>
      </c>
      <c r="F61" s="45">
        <v>566.29999999999995</v>
      </c>
    </row>
    <row r="62" spans="1:6" ht="24.95" customHeight="1">
      <c r="A62" s="61"/>
      <c r="B62" s="22" t="s">
        <v>73</v>
      </c>
      <c r="C62" s="24">
        <v>3</v>
      </c>
      <c r="D62" s="24">
        <v>568</v>
      </c>
      <c r="E62" s="24">
        <v>564</v>
      </c>
      <c r="F62" s="45">
        <v>565.70000000000005</v>
      </c>
    </row>
    <row r="63" spans="1:6" ht="24.95" customHeight="1">
      <c r="A63" s="61"/>
      <c r="B63" s="22" t="s">
        <v>56</v>
      </c>
      <c r="C63" s="24">
        <v>3</v>
      </c>
      <c r="D63" s="24">
        <v>567</v>
      </c>
      <c r="E63" s="24">
        <v>565</v>
      </c>
      <c r="F63" s="45">
        <v>566</v>
      </c>
    </row>
    <row r="64" spans="1:6" ht="24.95" customHeight="1">
      <c r="A64" s="61"/>
      <c r="B64" s="22" t="s">
        <v>54</v>
      </c>
      <c r="C64" s="24">
        <v>3</v>
      </c>
      <c r="D64" s="24">
        <v>569</v>
      </c>
      <c r="E64" s="24">
        <v>565</v>
      </c>
      <c r="F64" s="45">
        <v>567.29999999999995</v>
      </c>
    </row>
    <row r="65" spans="1:6" ht="24.95" customHeight="1">
      <c r="A65" s="61"/>
      <c r="B65" s="22" t="s">
        <v>39</v>
      </c>
      <c r="C65" s="24">
        <v>2</v>
      </c>
      <c r="D65" s="24">
        <v>570</v>
      </c>
      <c r="E65" s="24">
        <v>565</v>
      </c>
      <c r="F65" s="45">
        <v>567.5</v>
      </c>
    </row>
    <row r="66" spans="1:6" ht="24.95" customHeight="1">
      <c r="A66" s="61"/>
      <c r="B66" s="19" t="s">
        <v>16</v>
      </c>
      <c r="C66" s="20">
        <f>SUM(C53:C65)</f>
        <v>38</v>
      </c>
      <c r="D66" s="20">
        <f>MAX(D53:D65)</f>
        <v>574</v>
      </c>
      <c r="E66" s="20">
        <f>MIN(E53:E65)</f>
        <v>564</v>
      </c>
      <c r="F66" s="46">
        <v>567.20000000000005</v>
      </c>
    </row>
  </sheetData>
  <mergeCells count="5">
    <mergeCell ref="A53:A66"/>
    <mergeCell ref="A1:F1"/>
    <mergeCell ref="A3:A5"/>
    <mergeCell ref="A6:A21"/>
    <mergeCell ref="A22:A52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F1"/>
    </sheetView>
  </sheetViews>
  <sheetFormatPr defaultRowHeight="13.5"/>
  <cols>
    <col min="1" max="1" width="12.75" customWidth="1"/>
    <col min="2" max="2" width="30.75" bestFit="1" customWidth="1"/>
    <col min="3" max="3" width="9.625" customWidth="1"/>
    <col min="6" max="6" width="9" style="11"/>
  </cols>
  <sheetData>
    <row r="1" spans="1:6" ht="39.950000000000003" customHeight="1">
      <c r="A1" s="62" t="s">
        <v>92</v>
      </c>
      <c r="B1" s="62"/>
      <c r="C1" s="62"/>
      <c r="D1" s="62"/>
      <c r="E1" s="62"/>
      <c r="F1" s="62"/>
    </row>
    <row r="2" spans="1:6" ht="24.95" customHeight="1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7" t="s">
        <v>10</v>
      </c>
    </row>
    <row r="3" spans="1:6" ht="24.95" customHeight="1">
      <c r="A3" s="63" t="s">
        <v>46</v>
      </c>
      <c r="B3" s="15" t="s">
        <v>15</v>
      </c>
      <c r="C3" s="16">
        <v>2</v>
      </c>
      <c r="D3" s="16">
        <v>588</v>
      </c>
      <c r="E3" s="16">
        <v>587</v>
      </c>
      <c r="F3" s="21">
        <v>587.5</v>
      </c>
    </row>
    <row r="4" spans="1:6" ht="24.95" customHeight="1">
      <c r="A4" s="63"/>
      <c r="B4" s="15" t="s">
        <v>26</v>
      </c>
      <c r="C4" s="16">
        <v>2</v>
      </c>
      <c r="D4" s="16">
        <v>583</v>
      </c>
      <c r="E4" s="16">
        <v>583</v>
      </c>
      <c r="F4" s="21">
        <v>583</v>
      </c>
    </row>
    <row r="5" spans="1:6" ht="24.95" customHeight="1">
      <c r="A5" s="63"/>
      <c r="B5" s="17" t="s">
        <v>111</v>
      </c>
      <c r="C5" s="5">
        <f>SUM(C3:C4)</f>
        <v>4</v>
      </c>
      <c r="D5" s="5">
        <f>MAX(D3:D4)</f>
        <v>588</v>
      </c>
      <c r="E5" s="5">
        <f>MIN(E3:E4)</f>
        <v>583</v>
      </c>
      <c r="F5" s="13">
        <v>585.29999999999995</v>
      </c>
    </row>
    <row r="6" spans="1:6" ht="24.95" customHeight="1">
      <c r="A6" s="63" t="s">
        <v>24</v>
      </c>
      <c r="B6" s="15" t="s">
        <v>27</v>
      </c>
      <c r="C6" s="16">
        <v>3</v>
      </c>
      <c r="D6" s="16">
        <v>603</v>
      </c>
      <c r="E6" s="16">
        <v>597</v>
      </c>
      <c r="F6" s="21">
        <v>599.70000000000005</v>
      </c>
    </row>
    <row r="7" spans="1:6" ht="24.95" customHeight="1">
      <c r="A7" s="63"/>
      <c r="B7" s="15" t="s">
        <v>15</v>
      </c>
      <c r="C7" s="16">
        <v>3</v>
      </c>
      <c r="D7" s="16">
        <v>604</v>
      </c>
      <c r="E7" s="16">
        <v>595</v>
      </c>
      <c r="F7" s="21">
        <v>598.29999999999995</v>
      </c>
    </row>
    <row r="8" spans="1:6" ht="24.95" customHeight="1">
      <c r="A8" s="63"/>
      <c r="B8" s="15" t="s">
        <v>26</v>
      </c>
      <c r="C8" s="16">
        <v>3</v>
      </c>
      <c r="D8" s="16">
        <v>594</v>
      </c>
      <c r="E8" s="16">
        <v>592</v>
      </c>
      <c r="F8" s="21">
        <v>593</v>
      </c>
    </row>
    <row r="9" spans="1:6" ht="24.95" customHeight="1">
      <c r="A9" s="63"/>
      <c r="B9" s="15" t="s">
        <v>25</v>
      </c>
      <c r="C9" s="16">
        <v>3</v>
      </c>
      <c r="D9" s="16">
        <v>604</v>
      </c>
      <c r="E9" s="16">
        <v>596</v>
      </c>
      <c r="F9" s="21">
        <v>599.70000000000005</v>
      </c>
    </row>
    <row r="10" spans="1:6" ht="24.95" customHeight="1">
      <c r="A10" s="63"/>
      <c r="B10" s="15" t="s">
        <v>14</v>
      </c>
      <c r="C10" s="16">
        <v>2</v>
      </c>
      <c r="D10" s="16">
        <v>598</v>
      </c>
      <c r="E10" s="16">
        <v>597</v>
      </c>
      <c r="F10" s="21">
        <v>597.5</v>
      </c>
    </row>
    <row r="11" spans="1:6" ht="24.95" customHeight="1">
      <c r="A11" s="63"/>
      <c r="B11" s="15" t="s">
        <v>12</v>
      </c>
      <c r="C11" s="16">
        <v>4</v>
      </c>
      <c r="D11" s="16">
        <v>605</v>
      </c>
      <c r="E11" s="16">
        <v>597</v>
      </c>
      <c r="F11" s="21">
        <v>600.79999999999995</v>
      </c>
    </row>
    <row r="12" spans="1:6" ht="24.95" customHeight="1">
      <c r="A12" s="63"/>
      <c r="B12" s="15" t="s">
        <v>49</v>
      </c>
      <c r="C12" s="16">
        <v>2</v>
      </c>
      <c r="D12" s="16">
        <v>590</v>
      </c>
      <c r="E12" s="16">
        <v>579</v>
      </c>
      <c r="F12" s="21">
        <v>584.5</v>
      </c>
    </row>
    <row r="13" spans="1:6" ht="24.95" customHeight="1">
      <c r="A13" s="63"/>
      <c r="B13" s="15" t="s">
        <v>13</v>
      </c>
      <c r="C13" s="16">
        <v>5</v>
      </c>
      <c r="D13" s="16">
        <v>594</v>
      </c>
      <c r="E13" s="16">
        <v>588</v>
      </c>
      <c r="F13" s="21">
        <v>591.20000000000005</v>
      </c>
    </row>
    <row r="14" spans="1:6" ht="24.95" customHeight="1">
      <c r="A14" s="63"/>
      <c r="B14" s="15" t="s">
        <v>40</v>
      </c>
      <c r="C14" s="16">
        <v>3</v>
      </c>
      <c r="D14" s="16">
        <v>594</v>
      </c>
      <c r="E14" s="16">
        <v>591</v>
      </c>
      <c r="F14" s="21">
        <v>592</v>
      </c>
    </row>
    <row r="15" spans="1:6" ht="24.95" customHeight="1">
      <c r="A15" s="63"/>
      <c r="B15" s="17" t="s">
        <v>16</v>
      </c>
      <c r="C15" s="5">
        <f>SUM(C6:C14)</f>
        <v>28</v>
      </c>
      <c r="D15" s="5">
        <f>MAX(D6:D14)</f>
        <v>605</v>
      </c>
      <c r="E15" s="5">
        <f>MIN(E6:E14)</f>
        <v>579</v>
      </c>
      <c r="F15" s="13">
        <v>595.4</v>
      </c>
    </row>
    <row r="16" spans="1:6" ht="24.95" customHeight="1">
      <c r="A16" s="63" t="s">
        <v>35</v>
      </c>
      <c r="B16" s="15" t="s">
        <v>41</v>
      </c>
      <c r="C16" s="16">
        <v>3</v>
      </c>
      <c r="D16" s="16">
        <v>569</v>
      </c>
      <c r="E16" s="16">
        <v>548</v>
      </c>
      <c r="F16" s="21">
        <v>555</v>
      </c>
    </row>
    <row r="17" spans="1:6" ht="24.95" customHeight="1">
      <c r="A17" s="63"/>
      <c r="B17" s="15" t="s">
        <v>18</v>
      </c>
      <c r="C17" s="16">
        <v>2</v>
      </c>
      <c r="D17" s="16">
        <v>572</v>
      </c>
      <c r="E17" s="16">
        <v>571</v>
      </c>
      <c r="F17" s="21">
        <v>571.5</v>
      </c>
    </row>
    <row r="18" spans="1:6" ht="24.95" customHeight="1">
      <c r="A18" s="63"/>
      <c r="B18" s="15" t="s">
        <v>19</v>
      </c>
      <c r="C18" s="16">
        <v>2</v>
      </c>
      <c r="D18" s="16">
        <v>572</v>
      </c>
      <c r="E18" s="16">
        <v>570</v>
      </c>
      <c r="F18" s="21">
        <v>571</v>
      </c>
    </row>
    <row r="19" spans="1:6" ht="24.95" customHeight="1">
      <c r="A19" s="63"/>
      <c r="B19" s="15" t="s">
        <v>56</v>
      </c>
      <c r="C19" s="16">
        <v>2</v>
      </c>
      <c r="D19" s="16">
        <v>569</v>
      </c>
      <c r="E19" s="16">
        <v>549</v>
      </c>
      <c r="F19" s="21">
        <v>559</v>
      </c>
    </row>
    <row r="20" spans="1:6" ht="24.95" customHeight="1">
      <c r="A20" s="63"/>
      <c r="B20" s="17" t="s">
        <v>16</v>
      </c>
      <c r="C20" s="5">
        <f>SUM(C16:C19)</f>
        <v>9</v>
      </c>
      <c r="D20" s="5">
        <f>MAX(D16:D19)</f>
        <v>572</v>
      </c>
      <c r="E20" s="5">
        <f>MIN(E16:E19)</f>
        <v>548</v>
      </c>
      <c r="F20" s="13">
        <v>563.1</v>
      </c>
    </row>
  </sheetData>
  <mergeCells count="4">
    <mergeCell ref="A1:F1"/>
    <mergeCell ref="A3:A5"/>
    <mergeCell ref="A6:A15"/>
    <mergeCell ref="A16:A20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F1"/>
    </sheetView>
  </sheetViews>
  <sheetFormatPr defaultRowHeight="13.5"/>
  <cols>
    <col min="1" max="1" width="13.25" bestFit="1" customWidth="1"/>
    <col min="2" max="2" width="31.625" customWidth="1"/>
    <col min="3" max="3" width="9.875" customWidth="1"/>
    <col min="6" max="6" width="9" style="11"/>
  </cols>
  <sheetData>
    <row r="1" spans="1:6" ht="39.950000000000003" customHeight="1">
      <c r="A1" s="62" t="s">
        <v>115</v>
      </c>
      <c r="B1" s="62"/>
      <c r="C1" s="62"/>
      <c r="D1" s="62"/>
      <c r="E1" s="62"/>
      <c r="F1" s="62"/>
    </row>
    <row r="2" spans="1:6" ht="24.95" customHeight="1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7" t="s">
        <v>10</v>
      </c>
    </row>
    <row r="3" spans="1:6" ht="24.95" customHeight="1">
      <c r="A3" s="64" t="s">
        <v>149</v>
      </c>
      <c r="B3" s="15" t="s">
        <v>30</v>
      </c>
      <c r="C3" s="16">
        <v>2</v>
      </c>
      <c r="D3" s="16">
        <v>617</v>
      </c>
      <c r="E3" s="16">
        <v>617</v>
      </c>
      <c r="F3" s="21">
        <v>617</v>
      </c>
    </row>
    <row r="4" spans="1:6" ht="24.95" customHeight="1">
      <c r="A4" s="65"/>
      <c r="B4" s="15" t="s">
        <v>63</v>
      </c>
      <c r="C4" s="16">
        <v>2</v>
      </c>
      <c r="D4" s="16">
        <v>618</v>
      </c>
      <c r="E4" s="16">
        <v>616</v>
      </c>
      <c r="F4" s="21">
        <v>617</v>
      </c>
    </row>
    <row r="5" spans="1:6" ht="24.95" customHeight="1">
      <c r="A5" s="65"/>
      <c r="B5" s="15" t="s">
        <v>50</v>
      </c>
      <c r="C5" s="16">
        <v>2</v>
      </c>
      <c r="D5" s="16">
        <v>618</v>
      </c>
      <c r="E5" s="16">
        <v>614</v>
      </c>
      <c r="F5" s="21">
        <v>616</v>
      </c>
    </row>
    <row r="6" spans="1:6" ht="24.95" customHeight="1">
      <c r="A6" s="65"/>
      <c r="B6" s="15" t="s">
        <v>27</v>
      </c>
      <c r="C6" s="16">
        <v>3</v>
      </c>
      <c r="D6" s="16">
        <v>618</v>
      </c>
      <c r="E6" s="16">
        <v>614</v>
      </c>
      <c r="F6" s="21">
        <v>615.70000000000005</v>
      </c>
    </row>
    <row r="7" spans="1:6" ht="24.95" customHeight="1">
      <c r="A7" s="65"/>
      <c r="B7" s="15" t="s">
        <v>67</v>
      </c>
      <c r="C7" s="16">
        <v>3</v>
      </c>
      <c r="D7" s="16">
        <v>616</v>
      </c>
      <c r="E7" s="16">
        <v>615</v>
      </c>
      <c r="F7" s="21">
        <v>615.70000000000005</v>
      </c>
    </row>
    <row r="8" spans="1:6" ht="24.95" customHeight="1">
      <c r="A8" s="65"/>
      <c r="B8" s="15" t="s">
        <v>15</v>
      </c>
      <c r="C8" s="16">
        <v>3</v>
      </c>
      <c r="D8" s="16">
        <v>618</v>
      </c>
      <c r="E8" s="16">
        <v>616</v>
      </c>
      <c r="F8" s="21">
        <v>617</v>
      </c>
    </row>
    <row r="9" spans="1:6" ht="24.95" customHeight="1">
      <c r="A9" s="65"/>
      <c r="B9" s="15" t="s">
        <v>26</v>
      </c>
      <c r="C9" s="16">
        <v>3</v>
      </c>
      <c r="D9" s="16">
        <v>619</v>
      </c>
      <c r="E9" s="16">
        <v>614</v>
      </c>
      <c r="F9" s="21">
        <v>617</v>
      </c>
    </row>
    <row r="10" spans="1:6" ht="24.95" customHeight="1">
      <c r="A10" s="65"/>
      <c r="B10" s="15" t="s">
        <v>25</v>
      </c>
      <c r="C10" s="16">
        <v>2</v>
      </c>
      <c r="D10" s="16">
        <v>617</v>
      </c>
      <c r="E10" s="16">
        <v>617</v>
      </c>
      <c r="F10" s="21">
        <v>617</v>
      </c>
    </row>
    <row r="11" spans="1:6" ht="24.95" customHeight="1">
      <c r="A11" s="65"/>
      <c r="B11" s="15" t="s">
        <v>60</v>
      </c>
      <c r="C11" s="16">
        <v>3</v>
      </c>
      <c r="D11" s="16">
        <v>618</v>
      </c>
      <c r="E11" s="16">
        <v>615</v>
      </c>
      <c r="F11" s="21">
        <v>616.29999999999995</v>
      </c>
    </row>
    <row r="12" spans="1:6" ht="24.95" customHeight="1">
      <c r="A12" s="65"/>
      <c r="B12" s="15" t="s">
        <v>12</v>
      </c>
      <c r="C12" s="16">
        <v>9</v>
      </c>
      <c r="D12" s="16">
        <v>625</v>
      </c>
      <c r="E12" s="16">
        <v>619</v>
      </c>
      <c r="F12" s="21">
        <v>621.20000000000005</v>
      </c>
    </row>
    <row r="13" spans="1:6" ht="24.95" customHeight="1">
      <c r="A13" s="65"/>
      <c r="B13" s="15" t="s">
        <v>33</v>
      </c>
      <c r="C13" s="16">
        <v>3</v>
      </c>
      <c r="D13" s="16">
        <v>620</v>
      </c>
      <c r="E13" s="16">
        <v>616</v>
      </c>
      <c r="F13" s="21">
        <v>617.70000000000005</v>
      </c>
    </row>
    <row r="14" spans="1:6" ht="24.95" customHeight="1">
      <c r="A14" s="65"/>
      <c r="B14" s="15" t="s">
        <v>48</v>
      </c>
      <c r="C14" s="16">
        <v>2</v>
      </c>
      <c r="D14" s="16">
        <v>614</v>
      </c>
      <c r="E14" s="16">
        <v>614</v>
      </c>
      <c r="F14" s="21">
        <v>614</v>
      </c>
    </row>
    <row r="15" spans="1:6" ht="24.95" customHeight="1">
      <c r="A15" s="65"/>
      <c r="B15" s="15" t="s">
        <v>13</v>
      </c>
      <c r="C15" s="16">
        <v>2</v>
      </c>
      <c r="D15" s="16">
        <v>619</v>
      </c>
      <c r="E15" s="16">
        <v>616</v>
      </c>
      <c r="F15" s="21">
        <v>617.5</v>
      </c>
    </row>
    <row r="16" spans="1:6" ht="24.95" customHeight="1">
      <c r="A16" s="65"/>
      <c r="B16" s="15" t="s">
        <v>47</v>
      </c>
      <c r="C16" s="16">
        <v>2</v>
      </c>
      <c r="D16" s="16">
        <v>614</v>
      </c>
      <c r="E16" s="16">
        <v>614</v>
      </c>
      <c r="F16" s="21">
        <v>614</v>
      </c>
    </row>
    <row r="17" spans="1:6" ht="24.95" customHeight="1">
      <c r="A17" s="65"/>
      <c r="B17" s="15" t="s">
        <v>88</v>
      </c>
      <c r="C17" s="16">
        <v>3</v>
      </c>
      <c r="D17" s="16">
        <v>615</v>
      </c>
      <c r="E17" s="16">
        <v>614</v>
      </c>
      <c r="F17" s="21">
        <v>614.29999999999995</v>
      </c>
    </row>
    <row r="18" spans="1:6" ht="24.95" customHeight="1">
      <c r="A18" s="65"/>
      <c r="B18" s="15" t="s">
        <v>40</v>
      </c>
      <c r="C18" s="16">
        <v>2</v>
      </c>
      <c r="D18" s="16">
        <v>614</v>
      </c>
      <c r="E18" s="16">
        <v>614</v>
      </c>
      <c r="F18" s="21">
        <v>614</v>
      </c>
    </row>
    <row r="19" spans="1:6" ht="24.95" customHeight="1">
      <c r="A19" s="66"/>
      <c r="B19" s="56" t="s">
        <v>16</v>
      </c>
      <c r="C19" s="16">
        <v>46</v>
      </c>
      <c r="D19" s="16">
        <f>MAX(D3:D18)</f>
        <v>625</v>
      </c>
      <c r="E19" s="16">
        <f>MIN(E3:E18)</f>
        <v>614</v>
      </c>
      <c r="F19" s="21">
        <f>SUMPRODUCT(C3:C18,E3:E18)/46</f>
        <v>615.804347826087</v>
      </c>
    </row>
    <row r="20" spans="1:6" ht="24.95" customHeight="1">
      <c r="A20" s="64" t="s">
        <v>150</v>
      </c>
      <c r="B20" s="15" t="s">
        <v>17</v>
      </c>
      <c r="C20" s="16">
        <v>2</v>
      </c>
      <c r="D20" s="16">
        <v>589</v>
      </c>
      <c r="E20" s="16">
        <v>586</v>
      </c>
      <c r="F20" s="21">
        <v>587.5</v>
      </c>
    </row>
    <row r="21" spans="1:6" ht="24.95" customHeight="1">
      <c r="A21" s="65"/>
      <c r="B21" s="15" t="s">
        <v>37</v>
      </c>
      <c r="C21" s="16">
        <v>2</v>
      </c>
      <c r="D21" s="16">
        <v>587</v>
      </c>
      <c r="E21" s="16">
        <v>587</v>
      </c>
      <c r="F21" s="21">
        <v>587</v>
      </c>
    </row>
    <row r="22" spans="1:6" ht="24.95" customHeight="1">
      <c r="A22" s="65"/>
      <c r="B22" s="15" t="s">
        <v>18</v>
      </c>
      <c r="C22" s="16">
        <v>2</v>
      </c>
      <c r="D22" s="16">
        <v>586</v>
      </c>
      <c r="E22" s="16">
        <v>586</v>
      </c>
      <c r="F22" s="21">
        <v>586</v>
      </c>
    </row>
    <row r="23" spans="1:6" ht="24.95" customHeight="1">
      <c r="A23" s="65"/>
      <c r="B23" s="15" t="s">
        <v>19</v>
      </c>
      <c r="C23" s="16">
        <v>2</v>
      </c>
      <c r="D23" s="16">
        <v>589</v>
      </c>
      <c r="E23" s="16">
        <v>588</v>
      </c>
      <c r="F23" s="21">
        <v>588.5</v>
      </c>
    </row>
    <row r="24" spans="1:6" ht="24.95" customHeight="1">
      <c r="A24" s="65"/>
      <c r="B24" s="15" t="s">
        <v>73</v>
      </c>
      <c r="C24" s="16">
        <v>2</v>
      </c>
      <c r="D24" s="16">
        <v>586</v>
      </c>
      <c r="E24" s="16">
        <v>586</v>
      </c>
      <c r="F24" s="21">
        <v>586</v>
      </c>
    </row>
    <row r="25" spans="1:6" ht="24.95" customHeight="1">
      <c r="A25" s="65"/>
      <c r="B25" s="15" t="s">
        <v>54</v>
      </c>
      <c r="C25" s="16">
        <v>2</v>
      </c>
      <c r="D25" s="16">
        <v>586</v>
      </c>
      <c r="E25" s="16">
        <v>586</v>
      </c>
      <c r="F25" s="21">
        <v>586</v>
      </c>
    </row>
    <row r="26" spans="1:6" ht="24.95" customHeight="1">
      <c r="A26" s="65"/>
      <c r="B26" s="15" t="s">
        <v>39</v>
      </c>
      <c r="C26" s="16">
        <v>2</v>
      </c>
      <c r="D26" s="16">
        <v>590</v>
      </c>
      <c r="E26" s="16">
        <v>586</v>
      </c>
      <c r="F26" s="21">
        <v>588</v>
      </c>
    </row>
    <row r="27" spans="1:6" ht="24.95" customHeight="1">
      <c r="A27" s="66"/>
      <c r="B27" s="17" t="s">
        <v>16</v>
      </c>
      <c r="C27" s="5">
        <v>14</v>
      </c>
      <c r="D27" s="5">
        <f>MAX(D20:D26)</f>
        <v>590</v>
      </c>
      <c r="E27" s="5">
        <f>MIN(E20:E26)</f>
        <v>586</v>
      </c>
      <c r="F27" s="13">
        <f>SUMPRODUCT(C20:C26,F20:F26)/14</f>
        <v>587</v>
      </c>
    </row>
  </sheetData>
  <mergeCells count="3">
    <mergeCell ref="A1:F1"/>
    <mergeCell ref="A3:A19"/>
    <mergeCell ref="A20:A27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sqref="A1:F1"/>
    </sheetView>
  </sheetViews>
  <sheetFormatPr defaultRowHeight="13.5"/>
  <cols>
    <col min="1" max="1" width="10.375" bestFit="1" customWidth="1"/>
    <col min="2" max="2" width="34.375" customWidth="1"/>
    <col min="3" max="3" width="9.875" customWidth="1"/>
    <col min="4" max="5" width="7.875" customWidth="1"/>
    <col min="6" max="6" width="7.875" style="39" customWidth="1"/>
  </cols>
  <sheetData>
    <row r="1" spans="1:6" ht="39.950000000000003" customHeight="1">
      <c r="A1" s="62" t="s">
        <v>93</v>
      </c>
      <c r="B1" s="62"/>
      <c r="C1" s="62"/>
      <c r="D1" s="62"/>
      <c r="E1" s="62"/>
      <c r="F1" s="62"/>
    </row>
    <row r="2" spans="1:6" ht="24.95" customHeight="1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0" t="s">
        <v>10</v>
      </c>
    </row>
    <row r="3" spans="1:6" ht="24.95" customHeight="1">
      <c r="A3" s="63" t="s">
        <v>24</v>
      </c>
      <c r="B3" s="15" t="s">
        <v>30</v>
      </c>
      <c r="C3" s="16">
        <v>2</v>
      </c>
      <c r="D3" s="16">
        <v>589</v>
      </c>
      <c r="E3" s="16">
        <v>589</v>
      </c>
      <c r="F3" s="38">
        <v>589</v>
      </c>
    </row>
    <row r="4" spans="1:6" ht="24.95" customHeight="1">
      <c r="A4" s="63"/>
      <c r="B4" s="15" t="s">
        <v>59</v>
      </c>
      <c r="C4" s="16">
        <v>2</v>
      </c>
      <c r="D4" s="16">
        <v>587</v>
      </c>
      <c r="E4" s="16">
        <v>587</v>
      </c>
      <c r="F4" s="38">
        <v>587</v>
      </c>
    </row>
    <row r="5" spans="1:6" ht="24.95" customHeight="1">
      <c r="A5" s="63"/>
      <c r="B5" s="15" t="s">
        <v>50</v>
      </c>
      <c r="C5" s="16">
        <v>2</v>
      </c>
      <c r="D5" s="16">
        <v>591</v>
      </c>
      <c r="E5" s="16">
        <v>585</v>
      </c>
      <c r="F5" s="38">
        <v>588</v>
      </c>
    </row>
    <row r="6" spans="1:6" ht="24.95" customHeight="1">
      <c r="A6" s="63"/>
      <c r="B6" s="15" t="s">
        <v>27</v>
      </c>
      <c r="C6" s="16">
        <v>2</v>
      </c>
      <c r="D6" s="16">
        <v>603</v>
      </c>
      <c r="E6" s="16">
        <v>593</v>
      </c>
      <c r="F6" s="38">
        <v>598</v>
      </c>
    </row>
    <row r="7" spans="1:6" ht="24.95" customHeight="1">
      <c r="A7" s="63"/>
      <c r="B7" s="15" t="s">
        <v>15</v>
      </c>
      <c r="C7" s="16">
        <v>3</v>
      </c>
      <c r="D7" s="16">
        <v>601</v>
      </c>
      <c r="E7" s="16">
        <v>594</v>
      </c>
      <c r="F7" s="38">
        <v>596.29999999999995</v>
      </c>
    </row>
    <row r="8" spans="1:6" ht="24.95" customHeight="1">
      <c r="A8" s="63"/>
      <c r="B8" s="15" t="s">
        <v>26</v>
      </c>
      <c r="C8" s="16">
        <v>3</v>
      </c>
      <c r="D8" s="16">
        <v>601</v>
      </c>
      <c r="E8" s="16">
        <v>592</v>
      </c>
      <c r="F8" s="38">
        <v>595.70000000000005</v>
      </c>
    </row>
    <row r="9" spans="1:6" ht="24.95" customHeight="1">
      <c r="A9" s="63"/>
      <c r="B9" s="15" t="s">
        <v>25</v>
      </c>
      <c r="C9" s="16">
        <v>3</v>
      </c>
      <c r="D9" s="16">
        <v>592</v>
      </c>
      <c r="E9" s="16">
        <v>586</v>
      </c>
      <c r="F9" s="38">
        <v>589</v>
      </c>
    </row>
    <row r="10" spans="1:6" ht="24.95" customHeight="1">
      <c r="A10" s="63"/>
      <c r="B10" s="15" t="s">
        <v>71</v>
      </c>
      <c r="C10" s="16">
        <v>2</v>
      </c>
      <c r="D10" s="16">
        <v>589</v>
      </c>
      <c r="E10" s="16">
        <v>586</v>
      </c>
      <c r="F10" s="38">
        <v>587.5</v>
      </c>
    </row>
    <row r="11" spans="1:6" ht="24.95" customHeight="1">
      <c r="A11" s="63"/>
      <c r="B11" s="15" t="s">
        <v>19</v>
      </c>
      <c r="C11" s="16">
        <v>2</v>
      </c>
      <c r="D11" s="16">
        <v>586</v>
      </c>
      <c r="E11" s="16">
        <v>586</v>
      </c>
      <c r="F11" s="38">
        <v>586</v>
      </c>
    </row>
    <row r="12" spans="1:6" ht="24.95" customHeight="1">
      <c r="A12" s="63"/>
      <c r="B12" s="15" t="s">
        <v>14</v>
      </c>
      <c r="C12" s="16">
        <v>2</v>
      </c>
      <c r="D12" s="16">
        <v>603</v>
      </c>
      <c r="E12" s="16">
        <v>589</v>
      </c>
      <c r="F12" s="38">
        <v>596</v>
      </c>
    </row>
    <row r="13" spans="1:6" ht="24.95" customHeight="1">
      <c r="A13" s="63"/>
      <c r="B13" s="15" t="s">
        <v>58</v>
      </c>
      <c r="C13" s="16">
        <v>2</v>
      </c>
      <c r="D13" s="16">
        <v>588</v>
      </c>
      <c r="E13" s="16">
        <v>588</v>
      </c>
      <c r="F13" s="38">
        <v>588</v>
      </c>
    </row>
    <row r="14" spans="1:6" ht="24.95" customHeight="1">
      <c r="A14" s="63"/>
      <c r="B14" s="15" t="s">
        <v>57</v>
      </c>
      <c r="C14" s="16">
        <v>2</v>
      </c>
      <c r="D14" s="16">
        <v>588</v>
      </c>
      <c r="E14" s="16">
        <v>586</v>
      </c>
      <c r="F14" s="38">
        <v>587</v>
      </c>
    </row>
    <row r="15" spans="1:6" ht="24.95" customHeight="1">
      <c r="A15" s="63"/>
      <c r="B15" s="15" t="s">
        <v>12</v>
      </c>
      <c r="C15" s="16">
        <v>9</v>
      </c>
      <c r="D15" s="16">
        <v>609</v>
      </c>
      <c r="E15" s="16">
        <v>594</v>
      </c>
      <c r="F15" s="38">
        <v>599.6</v>
      </c>
    </row>
    <row r="16" spans="1:6" ht="24.95" customHeight="1">
      <c r="A16" s="63"/>
      <c r="B16" s="15" t="s">
        <v>33</v>
      </c>
      <c r="C16" s="16">
        <v>2</v>
      </c>
      <c r="D16" s="16">
        <v>587</v>
      </c>
      <c r="E16" s="16">
        <v>586</v>
      </c>
      <c r="F16" s="38">
        <v>586.5</v>
      </c>
    </row>
    <row r="17" spans="1:6" ht="24.95" customHeight="1">
      <c r="A17" s="63"/>
      <c r="B17" s="15" t="s">
        <v>34</v>
      </c>
      <c r="C17" s="16">
        <v>2</v>
      </c>
      <c r="D17" s="16">
        <v>600</v>
      </c>
      <c r="E17" s="16">
        <v>587</v>
      </c>
      <c r="F17" s="38">
        <v>593.5</v>
      </c>
    </row>
    <row r="18" spans="1:6" ht="24.95" customHeight="1">
      <c r="A18" s="63"/>
      <c r="B18" s="15" t="s">
        <v>49</v>
      </c>
      <c r="C18" s="16">
        <v>2</v>
      </c>
      <c r="D18" s="16">
        <v>602</v>
      </c>
      <c r="E18" s="16">
        <v>592</v>
      </c>
      <c r="F18" s="38">
        <v>597</v>
      </c>
    </row>
    <row r="19" spans="1:6" ht="24.95" customHeight="1">
      <c r="A19" s="63"/>
      <c r="B19" s="15" t="s">
        <v>48</v>
      </c>
      <c r="C19" s="16">
        <v>2</v>
      </c>
      <c r="D19" s="16">
        <v>585</v>
      </c>
      <c r="E19" s="16">
        <v>575</v>
      </c>
      <c r="F19" s="38">
        <v>580</v>
      </c>
    </row>
    <row r="20" spans="1:6" ht="24.95" customHeight="1">
      <c r="A20" s="63"/>
      <c r="B20" s="15" t="s">
        <v>13</v>
      </c>
      <c r="C20" s="16">
        <v>2</v>
      </c>
      <c r="D20" s="16">
        <v>593</v>
      </c>
      <c r="E20" s="16">
        <v>592</v>
      </c>
      <c r="F20" s="38">
        <v>592.5</v>
      </c>
    </row>
    <row r="21" spans="1:6" ht="24.95" customHeight="1">
      <c r="A21" s="63"/>
      <c r="B21" s="15" t="s">
        <v>28</v>
      </c>
      <c r="C21" s="16">
        <v>3</v>
      </c>
      <c r="D21" s="16">
        <v>590</v>
      </c>
      <c r="E21" s="16">
        <v>585</v>
      </c>
      <c r="F21" s="38">
        <v>587.70000000000005</v>
      </c>
    </row>
    <row r="22" spans="1:6" ht="24.95" customHeight="1">
      <c r="A22" s="63"/>
      <c r="B22" s="15" t="s">
        <v>52</v>
      </c>
      <c r="C22" s="16">
        <v>2</v>
      </c>
      <c r="D22" s="16">
        <v>587</v>
      </c>
      <c r="E22" s="16">
        <v>585</v>
      </c>
      <c r="F22" s="38">
        <v>586</v>
      </c>
    </row>
    <row r="23" spans="1:6" ht="24.95" customHeight="1">
      <c r="A23" s="63"/>
      <c r="B23" s="15" t="s">
        <v>87</v>
      </c>
      <c r="C23" s="16">
        <v>3</v>
      </c>
      <c r="D23" s="16">
        <v>592</v>
      </c>
      <c r="E23" s="16">
        <v>590</v>
      </c>
      <c r="F23" s="38">
        <v>590.70000000000005</v>
      </c>
    </row>
    <row r="24" spans="1:6" ht="24.95" customHeight="1">
      <c r="A24" s="63"/>
      <c r="B24" s="15" t="s">
        <v>40</v>
      </c>
      <c r="C24" s="16">
        <v>2</v>
      </c>
      <c r="D24" s="16">
        <v>592</v>
      </c>
      <c r="E24" s="16">
        <v>588</v>
      </c>
      <c r="F24" s="38">
        <v>590</v>
      </c>
    </row>
    <row r="25" spans="1:6" ht="24.95" customHeight="1">
      <c r="A25" s="63"/>
      <c r="B25" s="17" t="s">
        <v>16</v>
      </c>
      <c r="C25" s="5">
        <f>SUM(C3:C24)</f>
        <v>56</v>
      </c>
      <c r="D25" s="5">
        <f>MAX(D3:D24)</f>
        <v>609</v>
      </c>
      <c r="E25" s="5">
        <f>MIN(E3:E24)</f>
        <v>575</v>
      </c>
      <c r="F25" s="49">
        <v>591.79999999999995</v>
      </c>
    </row>
    <row r="26" spans="1:6" ht="24.95" customHeight="1">
      <c r="A26" s="63" t="s">
        <v>35</v>
      </c>
      <c r="B26" s="15" t="s">
        <v>41</v>
      </c>
      <c r="C26" s="16">
        <v>2</v>
      </c>
      <c r="D26" s="16">
        <v>565</v>
      </c>
      <c r="E26" s="16">
        <v>565</v>
      </c>
      <c r="F26" s="38">
        <v>565</v>
      </c>
    </row>
    <row r="27" spans="1:6" ht="24.95" customHeight="1">
      <c r="A27" s="63"/>
      <c r="B27" s="15" t="s">
        <v>36</v>
      </c>
      <c r="C27" s="16">
        <v>2</v>
      </c>
      <c r="D27" s="16">
        <v>563</v>
      </c>
      <c r="E27" s="16">
        <v>562</v>
      </c>
      <c r="F27" s="38">
        <v>562.5</v>
      </c>
    </row>
    <row r="28" spans="1:6" ht="24.95" customHeight="1">
      <c r="A28" s="63"/>
      <c r="B28" s="15" t="s">
        <v>17</v>
      </c>
      <c r="C28" s="16">
        <v>2</v>
      </c>
      <c r="D28" s="16">
        <v>566</v>
      </c>
      <c r="E28" s="16">
        <v>565</v>
      </c>
      <c r="F28" s="38">
        <v>565.5</v>
      </c>
    </row>
    <row r="29" spans="1:6" ht="24.95" customHeight="1">
      <c r="A29" s="63"/>
      <c r="B29" s="15" t="s">
        <v>31</v>
      </c>
      <c r="C29" s="16">
        <v>2</v>
      </c>
      <c r="D29" s="16">
        <v>572</v>
      </c>
      <c r="E29" s="16">
        <v>563</v>
      </c>
      <c r="F29" s="38">
        <v>567.5</v>
      </c>
    </row>
    <row r="30" spans="1:6" ht="24.95" customHeight="1">
      <c r="A30" s="63"/>
      <c r="B30" s="15" t="s">
        <v>70</v>
      </c>
      <c r="C30" s="16">
        <v>2</v>
      </c>
      <c r="D30" s="16">
        <v>563</v>
      </c>
      <c r="E30" s="16">
        <v>562</v>
      </c>
      <c r="F30" s="38">
        <v>562.5</v>
      </c>
    </row>
    <row r="31" spans="1:6" ht="24.95" customHeight="1">
      <c r="A31" s="63"/>
      <c r="B31" s="15" t="s">
        <v>54</v>
      </c>
      <c r="C31" s="16">
        <v>2</v>
      </c>
      <c r="D31" s="16">
        <v>563</v>
      </c>
      <c r="E31" s="16">
        <v>563</v>
      </c>
      <c r="F31" s="38">
        <v>563</v>
      </c>
    </row>
    <row r="32" spans="1:6" ht="24.95" customHeight="1">
      <c r="A32" s="63"/>
      <c r="B32" s="15" t="s">
        <v>39</v>
      </c>
      <c r="C32" s="16">
        <v>2</v>
      </c>
      <c r="D32" s="16">
        <v>564</v>
      </c>
      <c r="E32" s="16">
        <v>564</v>
      </c>
      <c r="F32" s="38">
        <v>564</v>
      </c>
    </row>
    <row r="33" spans="1:6" ht="24.95" customHeight="1">
      <c r="A33" s="63"/>
      <c r="B33" s="17" t="s">
        <v>16</v>
      </c>
      <c r="C33" s="5">
        <f>SUM(C26:C32)</f>
        <v>14</v>
      </c>
      <c r="D33" s="5">
        <f>MAX(D26:D32)</f>
        <v>572</v>
      </c>
      <c r="E33" s="5">
        <f>MIN(E26:E32)</f>
        <v>562</v>
      </c>
      <c r="F33" s="49">
        <v>564.29999999999995</v>
      </c>
    </row>
  </sheetData>
  <mergeCells count="3">
    <mergeCell ref="A1:F1"/>
    <mergeCell ref="A3:A25"/>
    <mergeCell ref="A26:A33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sqref="A1:F1"/>
    </sheetView>
  </sheetViews>
  <sheetFormatPr defaultRowHeight="13.5"/>
  <cols>
    <col min="1" max="1" width="11.375" customWidth="1"/>
    <col min="2" max="2" width="32.625" customWidth="1"/>
    <col min="3" max="3" width="9.5" customWidth="1"/>
    <col min="4" max="5" width="7.75" customWidth="1"/>
    <col min="6" max="6" width="7.75" style="39" customWidth="1"/>
  </cols>
  <sheetData>
    <row r="1" spans="1:6" ht="39.950000000000003" customHeight="1">
      <c r="A1" s="62" t="s">
        <v>94</v>
      </c>
      <c r="B1" s="62"/>
      <c r="C1" s="62"/>
      <c r="D1" s="62"/>
      <c r="E1" s="62"/>
      <c r="F1" s="62"/>
    </row>
    <row r="2" spans="1:6" ht="24.95" customHeight="1">
      <c r="A2" s="17" t="s">
        <v>0</v>
      </c>
      <c r="B2" s="17" t="s">
        <v>2</v>
      </c>
      <c r="C2" s="17" t="s">
        <v>4</v>
      </c>
      <c r="D2" s="17" t="s">
        <v>6</v>
      </c>
      <c r="E2" s="17" t="s">
        <v>8</v>
      </c>
      <c r="F2" s="10" t="s">
        <v>10</v>
      </c>
    </row>
    <row r="3" spans="1:6" ht="24.95" customHeight="1">
      <c r="A3" s="63" t="s">
        <v>24</v>
      </c>
      <c r="B3" s="15" t="s">
        <v>30</v>
      </c>
      <c r="C3" s="16">
        <v>2</v>
      </c>
      <c r="D3" s="16">
        <v>590</v>
      </c>
      <c r="E3" s="16">
        <v>589</v>
      </c>
      <c r="F3" s="38">
        <v>589.5</v>
      </c>
    </row>
    <row r="4" spans="1:6" ht="24.95" customHeight="1">
      <c r="A4" s="63"/>
      <c r="B4" s="15" t="s">
        <v>29</v>
      </c>
      <c r="C4" s="16">
        <v>2</v>
      </c>
      <c r="D4" s="16">
        <v>590</v>
      </c>
      <c r="E4" s="16">
        <v>590</v>
      </c>
      <c r="F4" s="38">
        <v>590</v>
      </c>
    </row>
    <row r="5" spans="1:6" ht="24.95" customHeight="1">
      <c r="A5" s="63"/>
      <c r="B5" s="15" t="s">
        <v>50</v>
      </c>
      <c r="C5" s="16">
        <v>3</v>
      </c>
      <c r="D5" s="16">
        <v>593</v>
      </c>
      <c r="E5" s="16">
        <v>590</v>
      </c>
      <c r="F5" s="38">
        <v>591.29999999999995</v>
      </c>
    </row>
    <row r="6" spans="1:6" ht="24.95" customHeight="1">
      <c r="A6" s="63"/>
      <c r="B6" s="15" t="s">
        <v>51</v>
      </c>
      <c r="C6" s="16">
        <v>2</v>
      </c>
      <c r="D6" s="16">
        <v>589</v>
      </c>
      <c r="E6" s="16">
        <v>589</v>
      </c>
      <c r="F6" s="38">
        <v>589</v>
      </c>
    </row>
    <row r="7" spans="1:6" ht="24.95" customHeight="1">
      <c r="A7" s="63"/>
      <c r="B7" s="15" t="s">
        <v>15</v>
      </c>
      <c r="C7" s="16">
        <v>3</v>
      </c>
      <c r="D7" s="16">
        <v>599</v>
      </c>
      <c r="E7" s="16">
        <v>592</v>
      </c>
      <c r="F7" s="38">
        <v>595.70000000000005</v>
      </c>
    </row>
    <row r="8" spans="1:6" ht="24.95" customHeight="1">
      <c r="A8" s="63"/>
      <c r="B8" s="15" t="s">
        <v>26</v>
      </c>
      <c r="C8" s="16">
        <v>3</v>
      </c>
      <c r="D8" s="16">
        <v>596</v>
      </c>
      <c r="E8" s="16">
        <v>589</v>
      </c>
      <c r="F8" s="38">
        <v>591.70000000000005</v>
      </c>
    </row>
    <row r="9" spans="1:6" ht="24.95" customHeight="1">
      <c r="A9" s="63"/>
      <c r="B9" s="15" t="s">
        <v>62</v>
      </c>
      <c r="C9" s="16">
        <v>2</v>
      </c>
      <c r="D9" s="16">
        <v>592</v>
      </c>
      <c r="E9" s="16">
        <v>591</v>
      </c>
      <c r="F9" s="38">
        <v>591.5</v>
      </c>
    </row>
    <row r="10" spans="1:6" ht="24.95" customHeight="1">
      <c r="A10" s="63"/>
      <c r="B10" s="15" t="s">
        <v>25</v>
      </c>
      <c r="C10" s="16">
        <v>2</v>
      </c>
      <c r="D10" s="16">
        <v>608</v>
      </c>
      <c r="E10" s="16">
        <v>599</v>
      </c>
      <c r="F10" s="38">
        <v>603.5</v>
      </c>
    </row>
    <row r="11" spans="1:6" ht="24.95" customHeight="1">
      <c r="A11" s="63"/>
      <c r="B11" s="15" t="s">
        <v>71</v>
      </c>
      <c r="C11" s="16">
        <v>2</v>
      </c>
      <c r="D11" s="16">
        <v>593</v>
      </c>
      <c r="E11" s="16">
        <v>591</v>
      </c>
      <c r="F11" s="38">
        <v>592</v>
      </c>
    </row>
    <row r="12" spans="1:6" ht="24.95" customHeight="1">
      <c r="A12" s="63"/>
      <c r="B12" s="15" t="s">
        <v>86</v>
      </c>
      <c r="C12" s="16">
        <v>2</v>
      </c>
      <c r="D12" s="16">
        <v>592</v>
      </c>
      <c r="E12" s="16">
        <v>590</v>
      </c>
      <c r="F12" s="38">
        <v>591</v>
      </c>
    </row>
    <row r="13" spans="1:6" ht="24.95" customHeight="1">
      <c r="A13" s="63"/>
      <c r="B13" s="15" t="s">
        <v>12</v>
      </c>
      <c r="C13" s="16">
        <v>8</v>
      </c>
      <c r="D13" s="16">
        <v>600</v>
      </c>
      <c r="E13" s="16">
        <v>593</v>
      </c>
      <c r="F13" s="38">
        <v>596.1</v>
      </c>
    </row>
    <row r="14" spans="1:6" ht="24.95" customHeight="1">
      <c r="A14" s="63"/>
      <c r="B14" s="15" t="s">
        <v>33</v>
      </c>
      <c r="C14" s="16">
        <v>2</v>
      </c>
      <c r="D14" s="16">
        <v>596</v>
      </c>
      <c r="E14" s="16">
        <v>593</v>
      </c>
      <c r="F14" s="38">
        <v>594.5</v>
      </c>
    </row>
    <row r="15" spans="1:6" ht="24.95" customHeight="1">
      <c r="A15" s="63"/>
      <c r="B15" s="15" t="s">
        <v>34</v>
      </c>
      <c r="C15" s="16">
        <v>2</v>
      </c>
      <c r="D15" s="16">
        <v>597</v>
      </c>
      <c r="E15" s="16">
        <v>589</v>
      </c>
      <c r="F15" s="38">
        <v>593</v>
      </c>
    </row>
    <row r="16" spans="1:6" ht="24.95" customHeight="1">
      <c r="A16" s="63"/>
      <c r="B16" s="15" t="s">
        <v>49</v>
      </c>
      <c r="C16" s="16">
        <v>3</v>
      </c>
      <c r="D16" s="16">
        <v>592</v>
      </c>
      <c r="E16" s="16">
        <v>589</v>
      </c>
      <c r="F16" s="38">
        <v>590.29999999999995</v>
      </c>
    </row>
    <row r="17" spans="1:6" ht="24.95" customHeight="1">
      <c r="A17" s="63"/>
      <c r="B17" s="15" t="s">
        <v>48</v>
      </c>
      <c r="C17" s="16">
        <v>2</v>
      </c>
      <c r="D17" s="16">
        <v>589</v>
      </c>
      <c r="E17" s="16">
        <v>589</v>
      </c>
      <c r="F17" s="38">
        <v>589</v>
      </c>
    </row>
    <row r="18" spans="1:6" ht="24.95" customHeight="1">
      <c r="A18" s="63"/>
      <c r="B18" s="15" t="s">
        <v>13</v>
      </c>
      <c r="C18" s="16">
        <v>2</v>
      </c>
      <c r="D18" s="16">
        <v>595</v>
      </c>
      <c r="E18" s="16">
        <v>592</v>
      </c>
      <c r="F18" s="38">
        <v>593.5</v>
      </c>
    </row>
    <row r="19" spans="1:6" ht="24.95" customHeight="1">
      <c r="A19" s="63"/>
      <c r="B19" s="15" t="s">
        <v>61</v>
      </c>
      <c r="C19" s="16">
        <v>3</v>
      </c>
      <c r="D19" s="16">
        <v>591</v>
      </c>
      <c r="E19" s="16">
        <v>589</v>
      </c>
      <c r="F19" s="38">
        <v>590</v>
      </c>
    </row>
    <row r="20" spans="1:6" ht="24.95" customHeight="1">
      <c r="A20" s="63"/>
      <c r="B20" s="15" t="s">
        <v>52</v>
      </c>
      <c r="C20" s="16">
        <v>2</v>
      </c>
      <c r="D20" s="16">
        <v>596</v>
      </c>
      <c r="E20" s="16">
        <v>589</v>
      </c>
      <c r="F20" s="38">
        <v>592.5</v>
      </c>
    </row>
    <row r="21" spans="1:6" ht="24.95" customHeight="1">
      <c r="A21" s="63"/>
      <c r="B21" s="15" t="s">
        <v>40</v>
      </c>
      <c r="C21" s="16">
        <v>2</v>
      </c>
      <c r="D21" s="16">
        <v>593</v>
      </c>
      <c r="E21" s="16">
        <v>591</v>
      </c>
      <c r="F21" s="38">
        <v>592</v>
      </c>
    </row>
    <row r="22" spans="1:6" ht="24.95" customHeight="1">
      <c r="A22" s="63"/>
      <c r="B22" s="17" t="s">
        <v>16</v>
      </c>
      <c r="C22" s="5">
        <f>SUM(C3:C21)</f>
        <v>49</v>
      </c>
      <c r="D22" s="5">
        <f>MAX(D3:D21)</f>
        <v>608</v>
      </c>
      <c r="E22" s="5">
        <f>MIN(E3:E21)</f>
        <v>589</v>
      </c>
      <c r="F22" s="49">
        <v>592.79999999999995</v>
      </c>
    </row>
    <row r="23" spans="1:6" ht="24.95" customHeight="1">
      <c r="A23" s="63" t="s">
        <v>35</v>
      </c>
      <c r="B23" s="15" t="s">
        <v>17</v>
      </c>
      <c r="C23" s="16">
        <v>2</v>
      </c>
      <c r="D23" s="16">
        <v>554</v>
      </c>
      <c r="E23" s="16">
        <v>549</v>
      </c>
      <c r="F23" s="38">
        <v>551.5</v>
      </c>
    </row>
    <row r="24" spans="1:6" ht="24.95" customHeight="1">
      <c r="A24" s="63"/>
      <c r="B24" s="15" t="s">
        <v>37</v>
      </c>
      <c r="C24" s="16">
        <v>2</v>
      </c>
      <c r="D24" s="16">
        <v>547</v>
      </c>
      <c r="E24" s="16">
        <v>547</v>
      </c>
      <c r="F24" s="38">
        <v>547</v>
      </c>
    </row>
    <row r="25" spans="1:6" ht="24.95" customHeight="1">
      <c r="A25" s="63"/>
      <c r="B25" s="15" t="s">
        <v>56</v>
      </c>
      <c r="C25" s="16">
        <v>2</v>
      </c>
      <c r="D25" s="16">
        <v>547</v>
      </c>
      <c r="E25" s="16">
        <v>547</v>
      </c>
      <c r="F25" s="38">
        <v>547</v>
      </c>
    </row>
    <row r="26" spans="1:6" ht="24.95" customHeight="1">
      <c r="A26" s="63"/>
      <c r="B26" s="15" t="s">
        <v>54</v>
      </c>
      <c r="C26" s="16">
        <v>2</v>
      </c>
      <c r="D26" s="16">
        <v>547</v>
      </c>
      <c r="E26" s="16">
        <v>547</v>
      </c>
      <c r="F26" s="38">
        <v>547</v>
      </c>
    </row>
    <row r="27" spans="1:6" ht="24.95" customHeight="1">
      <c r="A27" s="63"/>
      <c r="B27" s="15" t="s">
        <v>39</v>
      </c>
      <c r="C27" s="16">
        <v>2</v>
      </c>
      <c r="D27" s="16">
        <v>550</v>
      </c>
      <c r="E27" s="16">
        <v>548</v>
      </c>
      <c r="F27" s="38">
        <v>549</v>
      </c>
    </row>
    <row r="28" spans="1:6" ht="24.95" customHeight="1">
      <c r="A28" s="63"/>
      <c r="B28" s="17" t="s">
        <v>16</v>
      </c>
      <c r="C28" s="5">
        <f>SUM(C23:C27)</f>
        <v>10</v>
      </c>
      <c r="D28" s="5">
        <f>MAX(D23:D27)</f>
        <v>554</v>
      </c>
      <c r="E28" s="5">
        <f>MIN(E23:E27)</f>
        <v>547</v>
      </c>
      <c r="F28" s="49">
        <v>548.29999999999995</v>
      </c>
    </row>
  </sheetData>
  <mergeCells count="3">
    <mergeCell ref="A1:F1"/>
    <mergeCell ref="A3:A22"/>
    <mergeCell ref="A23:A28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"/>
    </sheetView>
  </sheetViews>
  <sheetFormatPr defaultRowHeight="13.5"/>
  <cols>
    <col min="1" max="1" width="12.5" customWidth="1"/>
    <col min="2" max="2" width="29.125" customWidth="1"/>
    <col min="3" max="3" width="9.875" customWidth="1"/>
    <col min="6" max="6" width="9" style="11"/>
  </cols>
  <sheetData>
    <row r="1" spans="1:6" ht="39.950000000000003" customHeight="1">
      <c r="A1" s="62" t="s">
        <v>95</v>
      </c>
      <c r="B1" s="62"/>
      <c r="C1" s="62"/>
      <c r="D1" s="62"/>
      <c r="E1" s="62"/>
      <c r="F1" s="62"/>
    </row>
    <row r="2" spans="1:6" ht="24.95" customHeight="1">
      <c r="A2" s="3" t="s">
        <v>0</v>
      </c>
      <c r="B2" s="3" t="s">
        <v>2</v>
      </c>
      <c r="C2" s="3" t="s">
        <v>4</v>
      </c>
      <c r="D2" s="3" t="s">
        <v>6</v>
      </c>
      <c r="E2" s="3" t="s">
        <v>8</v>
      </c>
      <c r="F2" s="17" t="s">
        <v>10</v>
      </c>
    </row>
    <row r="3" spans="1:6" ht="24.95" customHeight="1">
      <c r="A3" s="64" t="s">
        <v>74</v>
      </c>
      <c r="B3" s="15" t="s">
        <v>41</v>
      </c>
      <c r="C3" s="16">
        <v>2</v>
      </c>
      <c r="D3" s="16">
        <v>504</v>
      </c>
      <c r="E3" s="16">
        <v>500</v>
      </c>
      <c r="F3" s="21">
        <v>502</v>
      </c>
    </row>
    <row r="4" spans="1:6" ht="24.95" customHeight="1">
      <c r="A4" s="65"/>
      <c r="B4" s="15" t="s">
        <v>27</v>
      </c>
      <c r="C4" s="16">
        <v>2</v>
      </c>
      <c r="D4" s="16">
        <v>526</v>
      </c>
      <c r="E4" s="16">
        <v>522</v>
      </c>
      <c r="F4" s="21">
        <v>524</v>
      </c>
    </row>
    <row r="5" spans="1:6" ht="24.95" customHeight="1">
      <c r="A5" s="65"/>
      <c r="B5" s="15" t="s">
        <v>15</v>
      </c>
      <c r="C5" s="16">
        <v>2</v>
      </c>
      <c r="D5" s="16">
        <v>523</v>
      </c>
      <c r="E5" s="16">
        <v>521</v>
      </c>
      <c r="F5" s="21">
        <v>522</v>
      </c>
    </row>
    <row r="6" spans="1:6" ht="24.95" customHeight="1">
      <c r="A6" s="65"/>
      <c r="B6" s="15" t="s">
        <v>26</v>
      </c>
      <c r="C6" s="16">
        <v>2</v>
      </c>
      <c r="D6" s="16">
        <v>520</v>
      </c>
      <c r="E6" s="16">
        <v>520</v>
      </c>
      <c r="F6" s="21">
        <v>520</v>
      </c>
    </row>
    <row r="7" spans="1:6" ht="24.95" customHeight="1">
      <c r="A7" s="65"/>
      <c r="B7" s="15" t="s">
        <v>12</v>
      </c>
      <c r="C7" s="16">
        <v>2</v>
      </c>
      <c r="D7" s="16">
        <v>529</v>
      </c>
      <c r="E7" s="16">
        <v>527</v>
      </c>
      <c r="F7" s="21">
        <v>528</v>
      </c>
    </row>
    <row r="8" spans="1:6" ht="24.95" customHeight="1">
      <c r="A8" s="65"/>
      <c r="B8" s="15" t="s">
        <v>33</v>
      </c>
      <c r="C8" s="16">
        <v>2</v>
      </c>
      <c r="D8" s="16">
        <v>522</v>
      </c>
      <c r="E8" s="16">
        <v>520</v>
      </c>
      <c r="F8" s="21">
        <v>521</v>
      </c>
    </row>
    <row r="9" spans="1:6" ht="24.95" customHeight="1">
      <c r="A9" s="65"/>
      <c r="B9" s="15" t="s">
        <v>13</v>
      </c>
      <c r="C9" s="16">
        <v>2</v>
      </c>
      <c r="D9" s="16">
        <v>528</v>
      </c>
      <c r="E9" s="16">
        <v>526</v>
      </c>
      <c r="F9" s="21">
        <v>527</v>
      </c>
    </row>
    <row r="10" spans="1:6" ht="24.95" customHeight="1">
      <c r="A10" s="65"/>
      <c r="B10" s="15" t="s">
        <v>39</v>
      </c>
      <c r="C10" s="16">
        <v>2</v>
      </c>
      <c r="D10" s="16">
        <v>513</v>
      </c>
      <c r="E10" s="16">
        <v>505</v>
      </c>
      <c r="F10" s="21">
        <v>509</v>
      </c>
    </row>
    <row r="11" spans="1:6" ht="24.95" customHeight="1">
      <c r="A11" s="66"/>
      <c r="B11" s="14" t="s">
        <v>16</v>
      </c>
      <c r="C11" s="5">
        <f>SUM(C3:C10)</f>
        <v>16</v>
      </c>
      <c r="D11" s="5">
        <f>MAX(D3:D10)</f>
        <v>529</v>
      </c>
      <c r="E11" s="5">
        <f>MIN(E3:E10)</f>
        <v>500</v>
      </c>
      <c r="F11" s="13">
        <v>519.1</v>
      </c>
    </row>
  </sheetData>
  <mergeCells count="2">
    <mergeCell ref="A1:F1"/>
    <mergeCell ref="A3:A1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北京</vt:lpstr>
      <vt:lpstr>天津</vt:lpstr>
      <vt:lpstr>河北</vt:lpstr>
      <vt:lpstr>山西</vt:lpstr>
      <vt:lpstr>内蒙古</vt:lpstr>
      <vt:lpstr>辽宁</vt:lpstr>
      <vt:lpstr>吉林</vt:lpstr>
      <vt:lpstr>黑龙江</vt:lpstr>
      <vt:lpstr>上海</vt:lpstr>
      <vt:lpstr>江苏</vt:lpstr>
      <vt:lpstr>浙江</vt:lpstr>
      <vt:lpstr>安徽</vt:lpstr>
      <vt:lpstr>福建</vt:lpstr>
      <vt:lpstr>江西</vt:lpstr>
      <vt:lpstr>山东</vt:lpstr>
      <vt:lpstr>河南</vt:lpstr>
      <vt:lpstr>湖北</vt:lpstr>
      <vt:lpstr>湖南</vt:lpstr>
      <vt:lpstr>广东</vt:lpstr>
      <vt:lpstr>广西</vt:lpstr>
      <vt:lpstr>海南</vt:lpstr>
      <vt:lpstr>重庆</vt:lpstr>
      <vt:lpstr>四川</vt:lpstr>
      <vt:lpstr>贵州</vt:lpstr>
      <vt:lpstr>云南</vt:lpstr>
      <vt:lpstr>陕西</vt:lpstr>
      <vt:lpstr>甘肃</vt:lpstr>
      <vt:lpstr>青海</vt:lpstr>
      <vt:lpstr>宁夏</vt:lpstr>
      <vt:lpstr>新疆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2017-09-20T01:11:01Z</dcterms:created>
  <dcterms:modified xsi:type="dcterms:W3CDTF">2018-11-13T02:46:39Z</dcterms:modified>
</cp:coreProperties>
</file>